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현재_통합_문서" defaultThemeVersion="124226"/>
  <mc:AlternateContent xmlns:mc="http://schemas.openxmlformats.org/markup-compatibility/2006">
    <mc:Choice Requires="x15">
      <x15ac:absPath xmlns:x15ac="http://schemas.microsoft.com/office/spreadsheetml/2010/11/ac" url="F:\행정업무\04_학교회계예결산\2020본예산\"/>
    </mc:Choice>
  </mc:AlternateContent>
  <bookViews>
    <workbookView xWindow="0" yWindow="0" windowWidth="28800" windowHeight="12390" tabRatio="745" firstSheet="5" activeTab="5"/>
  </bookViews>
  <sheets>
    <sheet name="총칙" sheetId="34" state="hidden" r:id="rId1"/>
    <sheet name="요약서" sheetId="35" state="hidden" r:id="rId2"/>
    <sheet name="세입" sheetId="33" state="hidden" r:id="rId3"/>
    <sheet name="총칙 (2)" sheetId="39" state="hidden" r:id="rId4"/>
    <sheet name="요약서 (2)" sheetId="40" state="hidden" r:id="rId5"/>
    <sheet name="총칙1" sheetId="43" r:id="rId6"/>
    <sheet name="세입2020" sheetId="36" r:id="rId7"/>
    <sheet name="세출2020" sheetId="32" r:id="rId8"/>
    <sheet name="엑셀" sheetId="30" state="hidden" r:id="rId9"/>
  </sheets>
  <functionGroups builtInGroupCount="18"/>
  <externalReferences>
    <externalReference r:id="rId10"/>
  </externalReferences>
  <definedNames>
    <definedName name="_xlnm.Print_Area" localSheetId="2">세입!$A$1:$P$42</definedName>
    <definedName name="_xlnm.Print_Area" localSheetId="6">세입2020!$A$1:$I$48</definedName>
    <definedName name="_xlnm.Print_Area" localSheetId="7">세출2020!$A$1:$I$293</definedName>
    <definedName name="_xlnm.Print_Titles" localSheetId="2">세입!$1:$4</definedName>
    <definedName name="_xlnm.Print_Titles" localSheetId="6">세입2020!$1:$4</definedName>
    <definedName name="_xlnm.Print_Titles" localSheetId="7">세출2020!$1:$5</definedName>
    <definedName name="_xlnm.Print_Titles" localSheetId="8">엑셀!#REF!</definedName>
    <definedName name="은행코드" localSheetId="8">'[1]추산계좌(2분기)'!#REF!</definedName>
    <definedName name="은행코드" localSheetId="4">'[1]추산계좌(2분기)'!#REF!</definedName>
    <definedName name="은행코드" localSheetId="3">'[1]추산계좌(2분기)'!#REF!</definedName>
    <definedName name="은행코드" localSheetId="5">'[1]추산계좌(2분기)'!#REF!</definedName>
    <definedName name="은행코드">'[1]추산계좌(2분기)'!#REF!</definedName>
  </definedNames>
  <calcPr calcId="152511"/>
</workbook>
</file>

<file path=xl/calcChain.xml><?xml version="1.0" encoding="utf-8"?>
<calcChain xmlns="http://schemas.openxmlformats.org/spreadsheetml/2006/main">
  <c r="H287" i="32" l="1"/>
  <c r="H285" i="32"/>
  <c r="H284" i="32"/>
  <c r="G33" i="36"/>
  <c r="G19" i="36"/>
  <c r="G67" i="32"/>
  <c r="G275" i="32"/>
  <c r="G18" i="36"/>
  <c r="G109" i="32"/>
  <c r="G273" i="32"/>
  <c r="G21" i="36"/>
  <c r="G35" i="32"/>
  <c r="G213" i="32"/>
  <c r="G120" i="32"/>
  <c r="G24" i="36"/>
  <c r="G80" i="32"/>
  <c r="G239" i="32"/>
  <c r="G106" i="32"/>
  <c r="G35" i="36"/>
  <c r="G128" i="32"/>
  <c r="G22" i="36"/>
  <c r="G104" i="32"/>
  <c r="G23" i="36"/>
  <c r="G86" i="32"/>
  <c r="G199" i="32"/>
  <c r="G237" i="32"/>
  <c r="G245" i="32"/>
  <c r="G146" i="32"/>
  <c r="G190" i="32"/>
  <c r="G17" i="36"/>
  <c r="G127" i="32"/>
  <c r="G238" i="32"/>
  <c r="G16" i="36"/>
  <c r="G113" i="32"/>
  <c r="G105" i="32"/>
  <c r="G29" i="36"/>
  <c r="G145" i="32"/>
  <c r="G211" i="32"/>
  <c r="G15" i="36"/>
  <c r="G240" i="32"/>
  <c r="G79" i="32"/>
  <c r="G28" i="36"/>
  <c r="G152" i="32"/>
  <c r="G185" i="32"/>
  <c r="G34" i="36"/>
  <c r="G230" i="32"/>
  <c r="G107" i="32"/>
  <c r="G20" i="36"/>
  <c r="G71" i="32"/>
  <c r="G87" i="32"/>
  <c r="G148" i="32"/>
  <c r="G32" i="36"/>
  <c r="G6" i="36"/>
  <c r="G286" i="32"/>
  <c r="G42" i="36"/>
  <c r="G39" i="36"/>
  <c r="G274" i="32"/>
  <c r="G41" i="36"/>
  <c r="G272" i="32"/>
  <c r="G288" i="32" l="1"/>
  <c r="G37" i="36"/>
  <c r="H148" i="32"/>
  <c r="H87" i="32"/>
  <c r="H71" i="32"/>
  <c r="H107" i="32"/>
  <c r="H230" i="32"/>
  <c r="H185" i="32"/>
  <c r="H152" i="32"/>
  <c r="G30" i="36"/>
  <c r="H79" i="32"/>
  <c r="H240" i="32"/>
  <c r="G25" i="36"/>
  <c r="H211" i="32"/>
  <c r="H145" i="32"/>
  <c r="H105" i="32"/>
  <c r="H113" i="32"/>
  <c r="H16" i="36"/>
  <c r="H238" i="32"/>
  <c r="H127" i="32"/>
  <c r="H17" i="36"/>
  <c r="H190" i="32"/>
  <c r="H146" i="32"/>
  <c r="H245" i="32"/>
  <c r="H237" i="32"/>
  <c r="H199" i="32"/>
  <c r="H86" i="32"/>
  <c r="H104" i="32"/>
  <c r="H128" i="32"/>
  <c r="H106" i="32"/>
  <c r="H239" i="32"/>
  <c r="H80" i="32"/>
  <c r="H120" i="32"/>
  <c r="H213" i="32"/>
  <c r="H35" i="32"/>
  <c r="H273" i="32"/>
  <c r="H109" i="32"/>
  <c r="H275" i="32"/>
  <c r="H286" i="32"/>
  <c r="H288" i="32" s="1"/>
  <c r="H272" i="32"/>
  <c r="H42" i="36"/>
  <c r="H274" i="32"/>
  <c r="G223" i="32"/>
  <c r="G21" i="32"/>
  <c r="G179" i="32"/>
  <c r="G265" i="32"/>
  <c r="G85" i="32"/>
  <c r="G126" i="32"/>
  <c r="G176" i="32"/>
  <c r="G24" i="32"/>
  <c r="G184" i="32"/>
  <c r="G167" i="32"/>
  <c r="G9" i="32"/>
  <c r="G30" i="32"/>
  <c r="G50" i="32"/>
  <c r="G280" i="32"/>
  <c r="G7" i="32"/>
  <c r="G276" i="32"/>
  <c r="G200" i="32"/>
  <c r="G40" i="32"/>
  <c r="G110" i="32"/>
  <c r="G210" i="32"/>
  <c r="G201" i="32"/>
  <c r="G44" i="32"/>
  <c r="G163" i="32"/>
  <c r="G212" i="32"/>
  <c r="G165" i="32"/>
  <c r="G74" i="32"/>
  <c r="G222" i="32"/>
  <c r="G186" i="32"/>
  <c r="G197" i="32"/>
  <c r="G261" i="32"/>
  <c r="G144" i="32"/>
  <c r="G23" i="32"/>
  <c r="G136" i="32"/>
  <c r="G15" i="32"/>
  <c r="G129" i="32"/>
  <c r="G33" i="32"/>
  <c r="G103" i="32"/>
  <c r="G204" i="32"/>
  <c r="G12" i="36"/>
  <c r="G54" i="32"/>
  <c r="G236" i="32"/>
  <c r="G117" i="32"/>
  <c r="G96" i="32"/>
  <c r="G198" i="32"/>
  <c r="G164" i="32"/>
  <c r="G34" i="32"/>
  <c r="G92" i="32"/>
  <c r="G234" i="32"/>
  <c r="G155" i="32"/>
  <c r="G84" i="32"/>
  <c r="G38" i="32"/>
  <c r="G77" i="32"/>
  <c r="G13" i="32"/>
  <c r="G159" i="32"/>
  <c r="G72" i="32"/>
  <c r="G161" i="32"/>
  <c r="G247" i="32"/>
  <c r="G118" i="32"/>
  <c r="G29" i="32"/>
  <c r="G123" i="32"/>
  <c r="G140" i="32"/>
  <c r="G189" i="32"/>
  <c r="G116" i="32"/>
  <c r="G142" i="32"/>
  <c r="G32" i="32"/>
  <c r="G9" i="36"/>
  <c r="G115" i="32"/>
  <c r="G194" i="32"/>
  <c r="G244" i="32"/>
  <c r="G20" i="32"/>
  <c r="G187" i="32"/>
  <c r="G160" i="32"/>
  <c r="G151" i="32"/>
  <c r="G257" i="32"/>
  <c r="G191" i="32"/>
  <c r="G112" i="32"/>
  <c r="G31" i="32"/>
  <c r="G147" i="32"/>
  <c r="G181" i="32"/>
  <c r="G82" i="32"/>
  <c r="G217" i="32"/>
  <c r="G138" i="32"/>
  <c r="G150" i="32"/>
  <c r="G228" i="32"/>
  <c r="G254" i="32"/>
  <c r="G224" i="32"/>
  <c r="G206" i="32"/>
  <c r="G111" i="32"/>
  <c r="G125" i="32"/>
  <c r="G52" i="32"/>
  <c r="G231" i="32"/>
  <c r="G57" i="32"/>
  <c r="G143" i="32"/>
  <c r="G258" i="32"/>
  <c r="G278" i="32"/>
  <c r="G43" i="32"/>
  <c r="G69" i="32"/>
  <c r="G168" i="32"/>
  <c r="G99" i="32"/>
  <c r="G39" i="32"/>
  <c r="G108" i="32"/>
  <c r="G170" i="32"/>
  <c r="G60" i="32"/>
  <c r="G132" i="32"/>
  <c r="G122" i="32"/>
  <c r="G26" i="32"/>
  <c r="G162" i="32"/>
  <c r="G90" i="32"/>
  <c r="G157" i="32"/>
  <c r="G250" i="32"/>
  <c r="G188" i="32"/>
  <c r="G10" i="36"/>
  <c r="G121" i="32"/>
  <c r="G196" i="32"/>
  <c r="G252" i="32"/>
  <c r="G203" i="32"/>
  <c r="G192" i="32"/>
  <c r="G78" i="32"/>
  <c r="G66" i="32"/>
  <c r="G28" i="32"/>
  <c r="G46" i="32"/>
  <c r="G279" i="32"/>
  <c r="G202" i="32"/>
  <c r="G41" i="32"/>
  <c r="G215" i="32"/>
  <c r="G53" i="32"/>
  <c r="G97" i="32"/>
  <c r="G282" i="32"/>
  <c r="G227" i="32"/>
  <c r="G277" i="32"/>
  <c r="G175" i="32"/>
  <c r="G153" i="32"/>
  <c r="G246" i="32"/>
  <c r="G73" i="32"/>
  <c r="G37" i="32"/>
  <c r="G16" i="32"/>
  <c r="G48" i="32"/>
  <c r="G225" i="32"/>
  <c r="G183" i="32"/>
  <c r="G243" i="32"/>
  <c r="G207" i="32"/>
  <c r="G51" i="32"/>
  <c r="G271" i="32"/>
  <c r="G12" i="32"/>
  <c r="G130" i="32"/>
  <c r="G172" i="32"/>
  <c r="G133" i="32"/>
  <c r="G267" i="32"/>
  <c r="G193" i="32"/>
  <c r="G68" i="32"/>
  <c r="G64" i="32"/>
  <c r="G169" i="32"/>
  <c r="G14" i="32"/>
  <c r="G195" i="32"/>
  <c r="G49" i="32"/>
  <c r="G241" i="32"/>
  <c r="G158" i="32"/>
  <c r="G102" i="32"/>
  <c r="G56" i="32"/>
  <c r="G100" i="32"/>
  <c r="G88" i="32"/>
  <c r="G47" i="32"/>
  <c r="G45" i="32"/>
  <c r="G89" i="32"/>
  <c r="G242" i="32"/>
  <c r="G219" i="32"/>
  <c r="G75" i="32"/>
  <c r="G93" i="32"/>
  <c r="G59" i="32"/>
  <c r="G11" i="36"/>
  <c r="G268" i="32"/>
  <c r="G18" i="32"/>
  <c r="G139" i="32"/>
  <c r="G154" i="32"/>
  <c r="G11" i="32"/>
  <c r="G221" i="32"/>
  <c r="G8" i="32"/>
  <c r="G256" i="32"/>
  <c r="G166" i="32"/>
  <c r="G58" i="32"/>
  <c r="G94" i="32"/>
  <c r="G156" i="32"/>
  <c r="G248" i="32"/>
  <c r="G10" i="32"/>
  <c r="G177" i="32"/>
  <c r="G281" i="32"/>
  <c r="G216" i="32"/>
  <c r="G226" i="32"/>
  <c r="G251" i="32"/>
  <c r="G182" i="32"/>
  <c r="G233" i="32"/>
  <c r="G42" i="32"/>
  <c r="G232" i="32"/>
  <c r="G63" i="32"/>
  <c r="G209" i="32"/>
  <c r="G178" i="32"/>
  <c r="G218" i="32"/>
  <c r="G95" i="32"/>
  <c r="G141" i="32"/>
  <c r="G149" i="32"/>
  <c r="G174" i="32"/>
  <c r="G70" i="32"/>
  <c r="G22" i="32"/>
  <c r="G55" i="32"/>
  <c r="G76" i="32"/>
  <c r="G135" i="32"/>
  <c r="G27" i="32"/>
  <c r="G208" i="32"/>
  <c r="G131" i="32"/>
  <c r="G173" i="32"/>
  <c r="G65" i="32"/>
  <c r="G266" i="32"/>
  <c r="G81" i="32"/>
  <c r="G253" i="32"/>
  <c r="G25" i="32"/>
  <c r="G229" i="32"/>
  <c r="G91" i="32"/>
  <c r="G17" i="32"/>
  <c r="G220" i="32"/>
  <c r="G171" i="32"/>
  <c r="G205" i="32"/>
  <c r="G114" i="32"/>
  <c r="G119" i="32"/>
  <c r="G83" i="32"/>
  <c r="G180" i="32"/>
  <c r="G214" i="32"/>
  <c r="G134" i="32"/>
  <c r="G124" i="32"/>
  <c r="G19" i="32"/>
  <c r="G255" i="32"/>
  <c r="G101" i="32"/>
  <c r="G98" i="32" l="1"/>
  <c r="G283" i="32"/>
  <c r="G259" i="32"/>
  <c r="G235" i="32"/>
  <c r="G249" i="32"/>
  <c r="G36" i="32"/>
  <c r="G269" i="32"/>
  <c r="G61" i="32"/>
  <c r="G62" i="32" s="1"/>
  <c r="G13" i="36"/>
  <c r="G264" i="32"/>
  <c r="G262" i="32"/>
  <c r="H70" i="32"/>
  <c r="H204" i="32"/>
  <c r="H154" i="32"/>
  <c r="H271" i="32"/>
  <c r="H44" i="32"/>
  <c r="H85" i="32"/>
  <c r="H83" i="32"/>
  <c r="H228" i="32"/>
  <c r="H162" i="32"/>
  <c r="H157" i="32"/>
  <c r="H174" i="32"/>
  <c r="H200" i="32"/>
  <c r="H205" i="32"/>
  <c r="H119" i="32"/>
  <c r="H276" i="32"/>
  <c r="H84" i="32"/>
  <c r="H225" i="32"/>
  <c r="H187" i="32"/>
  <c r="H14" i="32"/>
  <c r="H37" i="32"/>
  <c r="H43" i="32"/>
  <c r="H66" i="32"/>
  <c r="H93" i="32"/>
  <c r="H118" i="32"/>
  <c r="H171" i="32"/>
  <c r="H229" i="32"/>
  <c r="H206" i="32"/>
  <c r="H126" i="32"/>
  <c r="H231" i="32"/>
  <c r="H164" i="32"/>
  <c r="H241" i="32"/>
  <c r="H268" i="32"/>
  <c r="H73" i="32"/>
  <c r="H34" i="32"/>
  <c r="H56" i="32"/>
  <c r="H97" i="32"/>
  <c r="H193" i="32"/>
  <c r="H189" i="32"/>
  <c r="H155" i="32"/>
  <c r="H219" i="32"/>
  <c r="H115" i="32"/>
  <c r="H255" i="32"/>
  <c r="H279" i="32"/>
  <c r="H10" i="32"/>
  <c r="H57" i="32"/>
  <c r="H39" i="32"/>
  <c r="H94" i="32"/>
  <c r="H89" i="32"/>
  <c r="H233" i="32"/>
  <c r="H167" i="32"/>
  <c r="H218" i="32"/>
  <c r="H202" i="32"/>
  <c r="H123" i="32"/>
  <c r="H226" i="32"/>
  <c r="H160" i="32"/>
  <c r="H248" i="32"/>
  <c r="H12" i="32"/>
  <c r="H88" i="32"/>
  <c r="H116" i="32"/>
  <c r="H33" i="32"/>
  <c r="H51" i="32"/>
  <c r="H90" i="32"/>
  <c r="H99" i="32"/>
  <c r="H212" i="32"/>
  <c r="H124" i="32"/>
  <c r="H232" i="32"/>
  <c r="H158" i="32"/>
  <c r="H163" i="32"/>
  <c r="H191" i="32"/>
  <c r="H236" i="32"/>
  <c r="H252" i="32"/>
  <c r="H54" i="32"/>
  <c r="H67" i="32"/>
  <c r="H175" i="32"/>
  <c r="H134" i="32"/>
  <c r="H45" i="32"/>
  <c r="H50" i="32"/>
  <c r="H78" i="32"/>
  <c r="H68" i="32"/>
  <c r="H221" i="32"/>
  <c r="H151" i="32"/>
  <c r="H176" i="32"/>
  <c r="H182" i="32"/>
  <c r="H101" i="32"/>
  <c r="H215" i="32"/>
  <c r="H138" i="32"/>
  <c r="H277" i="32"/>
  <c r="H140" i="32"/>
  <c r="H18" i="32"/>
  <c r="H47" i="32"/>
  <c r="H77" i="32"/>
  <c r="H156" i="32"/>
  <c r="H227" i="32"/>
  <c r="H111" i="32"/>
  <c r="H201" i="32"/>
  <c r="H247" i="32"/>
  <c r="H251" i="32"/>
  <c r="H31" i="32"/>
  <c r="H41" i="32"/>
  <c r="H46" i="32"/>
  <c r="H74" i="32"/>
  <c r="H64" i="32"/>
  <c r="H217" i="32"/>
  <c r="H144" i="32"/>
  <c r="H168" i="32"/>
  <c r="H178" i="32"/>
  <c r="H214" i="32"/>
  <c r="H209" i="32"/>
  <c r="H131" i="32"/>
  <c r="H254" i="32"/>
  <c r="H280" i="32"/>
  <c r="H60" i="32"/>
  <c r="H133" i="32"/>
  <c r="H192" i="32"/>
  <c r="H53" i="32"/>
  <c r="H28" i="32"/>
  <c r="H69" i="32"/>
  <c r="H180" i="32"/>
  <c r="H195" i="32"/>
  <c r="H103" i="32"/>
  <c r="H216" i="32"/>
  <c r="H139" i="32"/>
  <c r="H114" i="32"/>
  <c r="H173" i="32"/>
  <c r="H242" i="32"/>
  <c r="H265" i="32"/>
  <c r="H38" i="32"/>
  <c r="H222" i="32"/>
  <c r="H102" i="32"/>
  <c r="H153" i="32"/>
  <c r="H52" i="32"/>
  <c r="H63" i="32"/>
  <c r="H92" i="32"/>
  <c r="H208" i="32"/>
  <c r="H203" i="32"/>
  <c r="H132" i="32"/>
  <c r="H130" i="32"/>
  <c r="H166" i="32"/>
  <c r="H184" i="32"/>
  <c r="H197" i="32"/>
  <c r="H110" i="32"/>
  <c r="H257" i="32"/>
  <c r="H282" i="32"/>
  <c r="H29" i="32"/>
  <c r="H76" i="32"/>
  <c r="H122" i="32"/>
  <c r="H135" i="32"/>
  <c r="H210" i="32"/>
  <c r="H196" i="32"/>
  <c r="H186" i="32"/>
  <c r="H244" i="32"/>
  <c r="H32" i="32"/>
  <c r="H48" i="32"/>
  <c r="H96" i="32"/>
  <c r="H82" i="32"/>
  <c r="H194" i="32"/>
  <c r="H198" i="32"/>
  <c r="H129" i="32"/>
  <c r="H108" i="32"/>
  <c r="H161" i="32"/>
  <c r="H172" i="32"/>
  <c r="H147" i="32"/>
  <c r="H100" i="32"/>
  <c r="H256" i="32"/>
  <c r="H278" i="32"/>
  <c r="H27" i="32"/>
  <c r="H179" i="32"/>
  <c r="H223" i="32"/>
  <c r="H243" i="32"/>
  <c r="H49" i="32"/>
  <c r="H75" i="32"/>
  <c r="H165" i="32"/>
  <c r="H149" i="32"/>
  <c r="H142" i="32"/>
  <c r="H59" i="32"/>
  <c r="H72" i="32"/>
  <c r="H91" i="32"/>
  <c r="H159" i="32"/>
  <c r="H188" i="32"/>
  <c r="H117" i="32"/>
  <c r="H224" i="32"/>
  <c r="H150" i="32"/>
  <c r="H136" i="32"/>
  <c r="H181" i="32"/>
  <c r="H261" i="32"/>
  <c r="H58" i="32"/>
  <c r="H65" i="32"/>
  <c r="H207" i="32"/>
  <c r="H121" i="32"/>
  <c r="H170" i="32"/>
  <c r="H234" i="32"/>
  <c r="H169" i="32"/>
  <c r="H250" i="32"/>
  <c r="H259" i="32" s="1"/>
  <c r="H281" i="32"/>
  <c r="H16" i="32"/>
  <c r="H55" i="32"/>
  <c r="H95" i="32"/>
  <c r="H81" i="32"/>
  <c r="H141" i="32"/>
  <c r="H183" i="32"/>
  <c r="H112" i="32"/>
  <c r="H220" i="32"/>
  <c r="H143" i="32"/>
  <c r="H125" i="32"/>
  <c r="H177" i="32"/>
  <c r="H246" i="32"/>
  <c r="H42" i="32"/>
  <c r="H40" i="32"/>
  <c r="H30" i="32"/>
  <c r="H258" i="32"/>
  <c r="H253" i="32"/>
  <c r="H267" i="32"/>
  <c r="H266" i="32"/>
  <c r="H263" i="32"/>
  <c r="H26" i="32"/>
  <c r="H25" i="32"/>
  <c r="H24" i="32"/>
  <c r="H23" i="32"/>
  <c r="H22" i="32"/>
  <c r="H21" i="32"/>
  <c r="H13" i="32"/>
  <c r="H9" i="32"/>
  <c r="H20" i="32"/>
  <c r="H19" i="32"/>
  <c r="H17" i="32"/>
  <c r="H15" i="32"/>
  <c r="H7" i="32"/>
  <c r="H11" i="32"/>
  <c r="H8" i="32"/>
  <c r="H9" i="36"/>
  <c r="G270" i="32" l="1"/>
  <c r="H249" i="32"/>
  <c r="G260" i="32"/>
  <c r="G289" i="32" s="1"/>
  <c r="H98" i="32"/>
  <c r="H36" i="32"/>
  <c r="H235" i="32"/>
  <c r="H260" i="32" s="1"/>
  <c r="H283" i="32"/>
  <c r="H269" i="32"/>
  <c r="H61" i="32"/>
  <c r="H62" i="32" s="1"/>
  <c r="G7" i="36"/>
  <c r="H41" i="36"/>
  <c r="H33" i="36"/>
  <c r="H34" i="36"/>
  <c r="H35" i="36"/>
  <c r="G36" i="36"/>
  <c r="H36" i="36"/>
  <c r="H32" i="36"/>
  <c r="H29" i="36"/>
  <c r="H28" i="36"/>
  <c r="H18" i="36"/>
  <c r="H19" i="36"/>
  <c r="H20" i="36"/>
  <c r="H21" i="36"/>
  <c r="H22" i="36"/>
  <c r="H23" i="36"/>
  <c r="H24" i="36"/>
  <c r="H15" i="36"/>
  <c r="H10" i="36"/>
  <c r="H12" i="36"/>
  <c r="H11" i="36"/>
  <c r="H8" i="36"/>
  <c r="H6" i="36"/>
  <c r="H7" i="36" s="1"/>
  <c r="H39" i="36"/>
  <c r="H13" i="36" l="1"/>
  <c r="G26" i="36"/>
  <c r="B5" i="40"/>
  <c r="H37" i="36"/>
  <c r="H25" i="36"/>
  <c r="H30" i="36"/>
  <c r="G40" i="36"/>
  <c r="G43" i="36" l="1"/>
  <c r="G44" i="36" s="1"/>
  <c r="H46" i="36"/>
  <c r="B4" i="40"/>
  <c r="H40" i="36"/>
  <c r="B6" i="40" l="1"/>
  <c r="H43" i="36"/>
  <c r="E15" i="40" l="1"/>
  <c r="B15" i="40"/>
  <c r="E12" i="40"/>
  <c r="B12" i="40"/>
  <c r="B16" i="40" l="1"/>
  <c r="E16" i="40"/>
  <c r="H6" i="32" l="1"/>
  <c r="H26" i="36" l="1"/>
  <c r="H44" i="36" s="1"/>
  <c r="B6" i="35"/>
  <c r="B15" i="35"/>
  <c r="B14" i="35"/>
  <c r="B5" i="35"/>
  <c r="B12" i="35" s="1"/>
  <c r="B17" i="35" l="1"/>
  <c r="B18" i="35" s="1"/>
  <c r="H264" i="32" l="1"/>
  <c r="H270" i="32" s="1"/>
  <c r="H262" i="32"/>
  <c r="H291" i="32" s="1"/>
  <c r="E10" i="35"/>
  <c r="E14" i="35"/>
  <c r="O41" i="33"/>
  <c r="P40" i="33"/>
  <c r="M39" i="33"/>
  <c r="P39" i="33" s="1"/>
  <c r="M38" i="33"/>
  <c r="M37" i="33"/>
  <c r="P37" i="33" s="1"/>
  <c r="O35" i="33"/>
  <c r="M34" i="33"/>
  <c r="P34" i="33" s="1"/>
  <c r="M33" i="33"/>
  <c r="P33" i="33" s="1"/>
  <c r="M32" i="33"/>
  <c r="P32" i="33" s="1"/>
  <c r="M31" i="33"/>
  <c r="P31" i="33" s="1"/>
  <c r="M30" i="33"/>
  <c r="O28" i="33"/>
  <c r="P27" i="33"/>
  <c r="M27" i="33"/>
  <c r="M26" i="33"/>
  <c r="P26" i="33" s="1"/>
  <c r="O23" i="33"/>
  <c r="M22" i="33"/>
  <c r="P22" i="33" s="1"/>
  <c r="M21" i="33"/>
  <c r="P21" i="33" s="1"/>
  <c r="M20" i="33"/>
  <c r="P20" i="33" s="1"/>
  <c r="M19" i="33"/>
  <c r="P19" i="33" s="1"/>
  <c r="M18" i="33"/>
  <c r="P18" i="33" s="1"/>
  <c r="M17" i="33"/>
  <c r="P17" i="33" s="1"/>
  <c r="M16" i="33"/>
  <c r="P16" i="33" s="1"/>
  <c r="M15" i="33"/>
  <c r="P15" i="33" s="1"/>
  <c r="O13" i="33"/>
  <c r="M12" i="33"/>
  <c r="P12" i="33" s="1"/>
  <c r="M11" i="33"/>
  <c r="P11" i="33" s="1"/>
  <c r="M10" i="33"/>
  <c r="P10" i="33" s="1"/>
  <c r="M9" i="33"/>
  <c r="P9" i="33" s="1"/>
  <c r="O7" i="33"/>
  <c r="M6" i="33"/>
  <c r="M7" i="33" s="1"/>
  <c r="H289" i="32" l="1"/>
  <c r="M41" i="33"/>
  <c r="E15" i="35"/>
  <c r="E17" i="35" s="1"/>
  <c r="P41" i="33"/>
  <c r="O24" i="33"/>
  <c r="O42" i="33" s="1"/>
  <c r="M35" i="33"/>
  <c r="P35" i="33" s="1"/>
  <c r="P7" i="33"/>
  <c r="P6" i="33"/>
  <c r="M28" i="33"/>
  <c r="P28" i="33" s="1"/>
  <c r="M13" i="33"/>
  <c r="P13" i="33" s="1"/>
  <c r="P38" i="33"/>
  <c r="M23" i="33"/>
  <c r="P23" i="33" s="1"/>
  <c r="P30" i="33"/>
  <c r="P2" i="30"/>
  <c r="R2" i="30" s="1"/>
  <c r="D7" i="30"/>
  <c r="E7" i="30"/>
  <c r="F7" i="30"/>
  <c r="G7" i="30"/>
  <c r="H7" i="30"/>
  <c r="I7" i="30"/>
  <c r="J7" i="30"/>
  <c r="K7" i="30"/>
  <c r="L7" i="30"/>
  <c r="M7" i="30"/>
  <c r="N7" i="30"/>
  <c r="O7" i="30"/>
  <c r="D8" i="30"/>
  <c r="D9" i="30" s="1"/>
  <c r="E8" i="30"/>
  <c r="E9" i="30" s="1"/>
  <c r="F8" i="30"/>
  <c r="F9" i="30" s="1"/>
  <c r="G8" i="30"/>
  <c r="G9" i="30" s="1"/>
  <c r="H8" i="30"/>
  <c r="H9" i="30" s="1"/>
  <c r="I8" i="30"/>
  <c r="I9" i="30" s="1"/>
  <c r="J8" i="30"/>
  <c r="J9" i="30" s="1"/>
  <c r="K8" i="30"/>
  <c r="K9" i="30" s="1"/>
  <c r="L8" i="30"/>
  <c r="L9" i="30" s="1"/>
  <c r="M8" i="30"/>
  <c r="M9" i="30" s="1"/>
  <c r="N8" i="30"/>
  <c r="N9" i="30" s="1"/>
  <c r="O8" i="30"/>
  <c r="O9" i="30" s="1"/>
  <c r="C2" i="30"/>
  <c r="H293" i="32" l="1"/>
  <c r="E5" i="35"/>
  <c r="M24" i="33"/>
  <c r="P24" i="33" s="1"/>
  <c r="N11" i="30"/>
  <c r="H11" i="30"/>
  <c r="K11" i="30"/>
  <c r="P6" i="30"/>
  <c r="E11" i="30"/>
  <c r="P7" i="30"/>
  <c r="R7" i="30" s="1"/>
  <c r="P8" i="30"/>
  <c r="R8" i="30" s="1"/>
  <c r="E4" i="35" l="1"/>
  <c r="E12" i="35" s="1"/>
  <c r="E18" i="35" s="1"/>
  <c r="M42" i="33"/>
  <c r="P42" i="33" s="1"/>
  <c r="XEK260" i="32"/>
  <c r="C1" i="30"/>
</calcChain>
</file>

<file path=xl/comments1.xml><?xml version="1.0" encoding="utf-8"?>
<comments xmlns="http://schemas.openxmlformats.org/spreadsheetml/2006/main">
  <authors>
    <author>user</author>
  </authors>
  <commentList>
    <comment ref="E5" authorId="0" shapeId="0">
      <text>
        <r>
          <rPr>
            <b/>
            <sz val="9"/>
            <color indexed="81"/>
            <rFont val="돋움"/>
            <family val="3"/>
            <charset val="129"/>
          </rPr>
          <t>자동계산</t>
        </r>
      </text>
    </comment>
    <comment ref="F5" authorId="0" shapeId="0">
      <text>
        <r>
          <rPr>
            <b/>
            <sz val="9"/>
            <color indexed="81"/>
            <rFont val="돋움"/>
            <family val="3"/>
            <charset val="129"/>
          </rPr>
          <t>원</t>
        </r>
        <r>
          <rPr>
            <b/>
            <sz val="9"/>
            <color indexed="81"/>
            <rFont val="Tahoma"/>
            <family val="2"/>
          </rPr>
          <t>*</t>
        </r>
        <r>
          <rPr>
            <b/>
            <sz val="9"/>
            <color indexed="81"/>
            <rFont val="돋움"/>
            <family val="3"/>
            <charset val="129"/>
          </rPr>
          <t>명</t>
        </r>
        <r>
          <rPr>
            <b/>
            <sz val="9"/>
            <color indexed="81"/>
            <rFont val="Tahoma"/>
            <family val="2"/>
          </rPr>
          <t>*</t>
        </r>
        <r>
          <rPr>
            <b/>
            <sz val="9"/>
            <color indexed="81"/>
            <rFont val="돋움"/>
            <family val="3"/>
            <charset val="129"/>
          </rPr>
          <t>식</t>
        </r>
        <r>
          <rPr>
            <b/>
            <sz val="9"/>
            <color indexed="81"/>
            <rFont val="Tahoma"/>
            <family val="2"/>
          </rPr>
          <t>*</t>
        </r>
        <r>
          <rPr>
            <b/>
            <sz val="9"/>
            <color indexed="81"/>
            <rFont val="돋움"/>
            <family val="3"/>
            <charset val="129"/>
          </rPr>
          <t>회</t>
        </r>
        <r>
          <rPr>
            <b/>
            <sz val="9"/>
            <color indexed="81"/>
            <rFont val="Tahoma"/>
            <family val="2"/>
          </rPr>
          <t xml:space="preserve">=
</t>
        </r>
        <r>
          <rPr>
            <b/>
            <sz val="9"/>
            <color indexed="81"/>
            <rFont val="돋움"/>
            <family val="3"/>
            <charset val="129"/>
          </rPr>
          <t>순서로</t>
        </r>
        <r>
          <rPr>
            <b/>
            <sz val="9"/>
            <color indexed="81"/>
            <rFont val="Tahoma"/>
            <family val="2"/>
          </rPr>
          <t xml:space="preserve"> </t>
        </r>
        <r>
          <rPr>
            <b/>
            <sz val="9"/>
            <color indexed="81"/>
            <rFont val="돋움"/>
            <family val="3"/>
            <charset val="129"/>
          </rPr>
          <t>입력</t>
        </r>
      </text>
    </comment>
  </commentList>
</comments>
</file>

<file path=xl/sharedStrings.xml><?xml version="1.0" encoding="utf-8"?>
<sst xmlns="http://schemas.openxmlformats.org/spreadsheetml/2006/main" count="1159" uniqueCount="912">
  <si>
    <t>=</t>
    <phoneticPr fontId="7" type="noConversion"/>
  </si>
  <si>
    <t>◎ 부서운영비</t>
    <phoneticPr fontId="7" type="noConversion"/>
  </si>
  <si>
    <t xml:space="preserve"> ㅇ100,000원*12월</t>
    <phoneticPr fontId="9" type="noConversion"/>
  </si>
  <si>
    <t>세출</t>
    <phoneticPr fontId="18" type="noConversion"/>
  </si>
  <si>
    <t>항</t>
    <phoneticPr fontId="18" type="noConversion"/>
  </si>
  <si>
    <t>목</t>
    <phoneticPr fontId="18" type="noConversion"/>
  </si>
  <si>
    <t>내역</t>
    <phoneticPr fontId="18" type="noConversion"/>
  </si>
  <si>
    <t>산출기초</t>
    <phoneticPr fontId="18" type="noConversion"/>
  </si>
  <si>
    <t>1.인건비</t>
    <phoneticPr fontId="18" type="noConversion"/>
  </si>
  <si>
    <t>1.교원</t>
    <phoneticPr fontId="18" type="noConversion"/>
  </si>
  <si>
    <t>기본급(교감)</t>
    <phoneticPr fontId="18" type="noConversion"/>
  </si>
  <si>
    <t>기본급</t>
    <phoneticPr fontId="18" type="noConversion"/>
  </si>
  <si>
    <t>*</t>
    <phoneticPr fontId="18" type="noConversion"/>
  </si>
  <si>
    <t>개인소득세</t>
    <phoneticPr fontId="18" type="noConversion"/>
  </si>
  <si>
    <t>직책수당</t>
    <phoneticPr fontId="18" type="noConversion"/>
  </si>
  <si>
    <t>경력수당</t>
    <phoneticPr fontId="18" type="noConversion"/>
  </si>
  <si>
    <t>명</t>
    <phoneticPr fontId="18" type="noConversion"/>
  </si>
  <si>
    <t>=</t>
    <phoneticPr fontId="18" type="noConversion"/>
  </si>
  <si>
    <t>부장수당</t>
    <phoneticPr fontId="18" type="noConversion"/>
  </si>
  <si>
    <t>담임수당</t>
    <phoneticPr fontId="18" type="noConversion"/>
  </si>
  <si>
    <t>가족수당</t>
    <phoneticPr fontId="18" type="noConversion"/>
  </si>
  <si>
    <t>초과근무수당</t>
    <phoneticPr fontId="18" type="noConversion"/>
  </si>
  <si>
    <t>주택수당(교감)</t>
    <phoneticPr fontId="18" type="noConversion"/>
  </si>
  <si>
    <t>주택수당</t>
    <phoneticPr fontId="18" type="noConversion"/>
  </si>
  <si>
    <t>항공료</t>
    <phoneticPr fontId="18" type="noConversion"/>
  </si>
  <si>
    <t>회</t>
    <phoneticPr fontId="18" type="noConversion"/>
  </si>
  <si>
    <t>초기정착비</t>
    <phoneticPr fontId="18" type="noConversion"/>
  </si>
  <si>
    <t>근속장려금(교감)</t>
    <phoneticPr fontId="18" type="noConversion"/>
  </si>
  <si>
    <t>년</t>
    <phoneticPr fontId="18" type="noConversion"/>
  </si>
  <si>
    <t>근속장려금</t>
    <phoneticPr fontId="18" type="noConversion"/>
  </si>
  <si>
    <t>원어민(영어)</t>
    <phoneticPr fontId="18" type="noConversion"/>
  </si>
  <si>
    <t>기본급</t>
    <phoneticPr fontId="18" type="noConversion"/>
  </si>
  <si>
    <t>개인소득세</t>
    <phoneticPr fontId="18" type="noConversion"/>
  </si>
  <si>
    <t>중국어강사</t>
    <phoneticPr fontId="18" type="noConversion"/>
  </si>
  <si>
    <t>사회보험,주택공적금,경제보상금</t>
    <phoneticPr fontId="18" type="noConversion"/>
  </si>
  <si>
    <t>시간강사</t>
    <phoneticPr fontId="18" type="noConversion"/>
  </si>
  <si>
    <t>교원비자수속</t>
    <phoneticPr fontId="18" type="noConversion"/>
  </si>
  <si>
    <t>비자수속비</t>
    <phoneticPr fontId="18" type="noConversion"/>
  </si>
  <si>
    <t>소계</t>
    <phoneticPr fontId="18" type="noConversion"/>
  </si>
  <si>
    <t>2.직원및계약교직원</t>
    <phoneticPr fontId="18" type="noConversion"/>
  </si>
  <si>
    <t>가족수당</t>
  </si>
  <si>
    <t>교직원비자수속</t>
    <phoneticPr fontId="18" type="noConversion"/>
  </si>
  <si>
    <t>계</t>
    <phoneticPr fontId="18" type="noConversion"/>
  </si>
  <si>
    <t>2.학교운영비</t>
    <phoneticPr fontId="18" type="noConversion"/>
  </si>
  <si>
    <t>1.일반운영비</t>
    <phoneticPr fontId="18" type="noConversion"/>
  </si>
  <si>
    <t>공통운영비</t>
    <phoneticPr fontId="18" type="noConversion"/>
  </si>
  <si>
    <t>사무용품구입</t>
    <phoneticPr fontId="18" type="noConversion"/>
  </si>
  <si>
    <t>내빈접대물품구입</t>
    <phoneticPr fontId="18" type="noConversion"/>
  </si>
  <si>
    <t>관내여비</t>
    <phoneticPr fontId="18" type="noConversion"/>
  </si>
  <si>
    <t>관외여비</t>
    <phoneticPr fontId="18" type="noConversion"/>
  </si>
  <si>
    <t>국외여비</t>
    <phoneticPr fontId="18" type="noConversion"/>
  </si>
  <si>
    <t>전기시설관리</t>
    <phoneticPr fontId="18" type="noConversion"/>
  </si>
  <si>
    <t>전기료</t>
    <phoneticPr fontId="18" type="noConversion"/>
  </si>
  <si>
    <t>상하수도관리</t>
    <phoneticPr fontId="18" type="noConversion"/>
  </si>
  <si>
    <t>상하수도요금</t>
    <phoneticPr fontId="18" type="noConversion"/>
  </si>
  <si>
    <t>정보통신관리</t>
    <phoneticPr fontId="18" type="noConversion"/>
  </si>
  <si>
    <t>전화요금</t>
    <phoneticPr fontId="18" type="noConversion"/>
  </si>
  <si>
    <t>인터넷요금</t>
    <phoneticPr fontId="18" type="noConversion"/>
  </si>
  <si>
    <t>방역소득</t>
    <phoneticPr fontId="18" type="noConversion"/>
  </si>
  <si>
    <t>인터넷유지보수용역</t>
    <phoneticPr fontId="18" type="noConversion"/>
  </si>
  <si>
    <t>복사기임대료</t>
    <phoneticPr fontId="18" type="noConversion"/>
  </si>
  <si>
    <t>쓰레기처리 용역</t>
    <phoneticPr fontId="18" type="noConversion"/>
  </si>
  <si>
    <t>일반행정관리</t>
    <phoneticPr fontId="18" type="noConversion"/>
  </si>
  <si>
    <t>복사용지구입</t>
    <phoneticPr fontId="18" type="noConversion"/>
  </si>
  <si>
    <t>칠판소모품구입</t>
    <phoneticPr fontId="18" type="noConversion"/>
  </si>
  <si>
    <t>프린터토너</t>
    <phoneticPr fontId="18" type="noConversion"/>
  </si>
  <si>
    <t>행정장비유지보수</t>
    <phoneticPr fontId="18" type="noConversion"/>
  </si>
  <si>
    <t>각종수수료</t>
    <phoneticPr fontId="18" type="noConversion"/>
  </si>
  <si>
    <t>우편요금</t>
    <phoneticPr fontId="18" type="noConversion"/>
  </si>
  <si>
    <t>간행물비</t>
    <phoneticPr fontId="18" type="noConversion"/>
  </si>
  <si>
    <t>특근매식비</t>
    <phoneticPr fontId="18" type="noConversion"/>
  </si>
  <si>
    <t>차량보조비</t>
    <phoneticPr fontId="18" type="noConversion"/>
  </si>
  <si>
    <t>기사 및 관리 용역비</t>
    <phoneticPr fontId="18" type="noConversion"/>
  </si>
  <si>
    <t>유류비 및 통행료 등</t>
    <phoneticPr fontId="18" type="noConversion"/>
  </si>
  <si>
    <t>2.교수학습활동비</t>
    <phoneticPr fontId="18" type="noConversion"/>
  </si>
  <si>
    <t>교과활동(유)</t>
    <phoneticPr fontId="18" type="noConversion"/>
  </si>
  <si>
    <t>자유선택활동교재교구</t>
    <phoneticPr fontId="18" type="noConversion"/>
  </si>
  <si>
    <t>중국어교재교구</t>
    <phoneticPr fontId="18" type="noConversion"/>
  </si>
  <si>
    <t>영어교재교구</t>
    <phoneticPr fontId="18" type="noConversion"/>
  </si>
  <si>
    <t>체육교구 구입</t>
    <phoneticPr fontId="18" type="noConversion"/>
  </si>
  <si>
    <t>과학교구 구입</t>
    <phoneticPr fontId="18" type="noConversion"/>
  </si>
  <si>
    <t>교과활동(중)</t>
    <phoneticPr fontId="18" type="noConversion"/>
  </si>
  <si>
    <t>과학기자재구입</t>
    <phoneticPr fontId="18" type="noConversion"/>
  </si>
  <si>
    <t>학급운영비(유)</t>
    <phoneticPr fontId="18" type="noConversion"/>
  </si>
  <si>
    <t>학급운영비</t>
    <phoneticPr fontId="18" type="noConversion"/>
  </si>
  <si>
    <t>학급운영비(초)</t>
    <phoneticPr fontId="18" type="noConversion"/>
  </si>
  <si>
    <t>학급운영비(중)</t>
    <phoneticPr fontId="18" type="noConversion"/>
  </si>
  <si>
    <t>중국어교육(초)</t>
    <phoneticPr fontId="18" type="noConversion"/>
  </si>
  <si>
    <t>중국어과자료구입</t>
    <phoneticPr fontId="18" type="noConversion"/>
  </si>
  <si>
    <t>중국어교육(중)</t>
    <phoneticPr fontId="18" type="noConversion"/>
  </si>
  <si>
    <t>영어교육(초)</t>
    <phoneticPr fontId="18" type="noConversion"/>
  </si>
  <si>
    <t>헤드헌터소개비</t>
    <phoneticPr fontId="18" type="noConversion"/>
  </si>
  <si>
    <t>영어과 자료구입</t>
    <phoneticPr fontId="18" type="noConversion"/>
  </si>
  <si>
    <t>영어교육(중)</t>
    <phoneticPr fontId="18" type="noConversion"/>
  </si>
  <si>
    <t xml:space="preserve">원어민교사 채용경비 </t>
    <phoneticPr fontId="18" type="noConversion"/>
  </si>
  <si>
    <t>동아리활동(초)</t>
    <phoneticPr fontId="18" type="noConversion"/>
  </si>
  <si>
    <t>동아리 활동 경비</t>
    <phoneticPr fontId="18" type="noConversion"/>
  </si>
  <si>
    <t>동아리활동(중)</t>
    <phoneticPr fontId="18" type="noConversion"/>
  </si>
  <si>
    <t>특색사업(유)</t>
    <phoneticPr fontId="18" type="noConversion"/>
  </si>
  <si>
    <t>태권도교구</t>
    <phoneticPr fontId="18" type="noConversion"/>
  </si>
  <si>
    <t>자연체험활동</t>
    <phoneticPr fontId="18" type="noConversion"/>
  </si>
  <si>
    <t>유초연계교육교재교구구입</t>
    <phoneticPr fontId="18" type="noConversion"/>
  </si>
  <si>
    <t>독서프로그램물품구입</t>
    <phoneticPr fontId="18" type="noConversion"/>
  </si>
  <si>
    <t>특색사업(초)</t>
    <phoneticPr fontId="18" type="noConversion"/>
  </si>
  <si>
    <t>각종 행사(유)</t>
    <phoneticPr fontId="18" type="noConversion"/>
  </si>
  <si>
    <t>어린이날행사물품</t>
    <phoneticPr fontId="18" type="noConversion"/>
  </si>
  <si>
    <t>산타행사물품</t>
    <phoneticPr fontId="18" type="noConversion"/>
  </si>
  <si>
    <t>학예회 행사 물품</t>
    <phoneticPr fontId="18" type="noConversion"/>
  </si>
  <si>
    <t>각종 행사(초)</t>
    <phoneticPr fontId="18" type="noConversion"/>
  </si>
  <si>
    <t>한글날행사 물품 구입</t>
    <phoneticPr fontId="18" type="noConversion"/>
  </si>
  <si>
    <t>과학의날 행사 물품 구입</t>
    <phoneticPr fontId="18" type="noConversion"/>
  </si>
  <si>
    <t>체육대회운영비</t>
    <phoneticPr fontId="18" type="noConversion"/>
  </si>
  <si>
    <t>학예회관련 물품 구입</t>
    <phoneticPr fontId="18" type="noConversion"/>
  </si>
  <si>
    <t>각종 행사(중)</t>
    <phoneticPr fontId="18" type="noConversion"/>
  </si>
  <si>
    <t>국어과대회운영비</t>
    <phoneticPr fontId="18" type="noConversion"/>
  </si>
  <si>
    <t>환경정리(유)</t>
    <phoneticPr fontId="18" type="noConversion"/>
  </si>
  <si>
    <t>교실게시물</t>
    <phoneticPr fontId="18" type="noConversion"/>
  </si>
  <si>
    <t>환경정리(초)</t>
    <phoneticPr fontId="18" type="noConversion"/>
  </si>
  <si>
    <t>입학식(유)</t>
    <phoneticPr fontId="18" type="noConversion"/>
  </si>
  <si>
    <t>입학일준비물품</t>
    <phoneticPr fontId="18" type="noConversion"/>
  </si>
  <si>
    <t>입학식교육과정안내서</t>
    <phoneticPr fontId="18" type="noConversion"/>
  </si>
  <si>
    <t>입학식(초)</t>
    <phoneticPr fontId="18" type="noConversion"/>
  </si>
  <si>
    <t>입학초 적응활동교재비</t>
    <phoneticPr fontId="18" type="noConversion"/>
  </si>
  <si>
    <t>교육과정안내서</t>
    <phoneticPr fontId="18" type="noConversion"/>
  </si>
  <si>
    <t>졸업식(유)</t>
    <phoneticPr fontId="18" type="noConversion"/>
  </si>
  <si>
    <t>졸업,수료식 물품</t>
    <phoneticPr fontId="18" type="noConversion"/>
  </si>
  <si>
    <t>졸업식(초)</t>
    <phoneticPr fontId="18" type="noConversion"/>
  </si>
  <si>
    <t>졸업식 상품</t>
    <phoneticPr fontId="18" type="noConversion"/>
  </si>
  <si>
    <t>졸업식(중)</t>
    <phoneticPr fontId="18" type="noConversion"/>
  </si>
  <si>
    <t>보건교육(중)</t>
    <phoneticPr fontId="18" type="noConversion"/>
  </si>
  <si>
    <t>교무학사운영(초)</t>
    <phoneticPr fontId="18" type="noConversion"/>
  </si>
  <si>
    <t>교무학사운영(중)</t>
    <phoneticPr fontId="18" type="noConversion"/>
  </si>
  <si>
    <t>사무용품구입</t>
  </si>
  <si>
    <t>졸업앨범구입</t>
    <phoneticPr fontId="18" type="noConversion"/>
  </si>
  <si>
    <t>시험물품구입비</t>
    <phoneticPr fontId="18" type="noConversion"/>
  </si>
  <si>
    <t>성적처리관련 물품구입</t>
    <phoneticPr fontId="18" type="noConversion"/>
  </si>
  <si>
    <t>교육과정운영(유)</t>
    <phoneticPr fontId="18" type="noConversion"/>
  </si>
  <si>
    <t>누리교육과정관련 물품 구입</t>
    <phoneticPr fontId="18" type="noConversion"/>
  </si>
  <si>
    <t>교육과정운영(초)</t>
    <phoneticPr fontId="18" type="noConversion"/>
  </si>
  <si>
    <t>학부모상담 등 다과 구입</t>
    <phoneticPr fontId="18" type="noConversion"/>
  </si>
  <si>
    <t>중국교류학습</t>
    <phoneticPr fontId="18" type="noConversion"/>
  </si>
  <si>
    <t>배려생물기르기</t>
    <phoneticPr fontId="18" type="noConversion"/>
  </si>
  <si>
    <t>모범배지물품</t>
    <phoneticPr fontId="18" type="noConversion"/>
  </si>
  <si>
    <t>교육과정운영(중)</t>
    <phoneticPr fontId="18" type="noConversion"/>
  </si>
  <si>
    <t>교직원연수</t>
    <phoneticPr fontId="18" type="noConversion"/>
  </si>
  <si>
    <t>부장연수</t>
    <phoneticPr fontId="18" type="noConversion"/>
  </si>
  <si>
    <t>화동지역행정실연수</t>
    <phoneticPr fontId="18" type="noConversion"/>
  </si>
  <si>
    <t>현장체험학습(초)</t>
    <phoneticPr fontId="18" type="noConversion"/>
  </si>
  <si>
    <t>현장체험학습(중)</t>
    <phoneticPr fontId="18" type="noConversion"/>
  </si>
  <si>
    <t>도서관운영(초)</t>
    <phoneticPr fontId="18" type="noConversion"/>
  </si>
  <si>
    <t>윤독도서구입</t>
    <phoneticPr fontId="18" type="noConversion"/>
  </si>
  <si>
    <t>도서관운영(중)</t>
    <phoneticPr fontId="18" type="noConversion"/>
  </si>
  <si>
    <t>도서구입</t>
    <phoneticPr fontId="18" type="noConversion"/>
  </si>
  <si>
    <t>교육정보화운영(중)</t>
    <phoneticPr fontId="18" type="noConversion"/>
  </si>
  <si>
    <t>홈페이지유지보수비</t>
    <phoneticPr fontId="18" type="noConversion"/>
  </si>
  <si>
    <t>업무용S/W구입</t>
    <phoneticPr fontId="18" type="noConversion"/>
  </si>
  <si>
    <t>3.학생복리비</t>
    <phoneticPr fontId="18" type="noConversion"/>
  </si>
  <si>
    <t>보건관리</t>
    <phoneticPr fontId="18" type="noConversion"/>
  </si>
  <si>
    <t>학생위생관리</t>
    <phoneticPr fontId="18" type="noConversion"/>
  </si>
  <si>
    <t>청소용품구입</t>
    <phoneticPr fontId="18" type="noConversion"/>
  </si>
  <si>
    <t>화장실용품구입</t>
    <phoneticPr fontId="18" type="noConversion"/>
  </si>
  <si>
    <t>안전공제회비</t>
    <phoneticPr fontId="18" type="noConversion"/>
  </si>
  <si>
    <t>학생회(초)</t>
    <phoneticPr fontId="18" type="noConversion"/>
  </si>
  <si>
    <t>학생회</t>
    <phoneticPr fontId="18" type="noConversion"/>
  </si>
  <si>
    <t>학생회(중)</t>
    <phoneticPr fontId="18" type="noConversion"/>
  </si>
  <si>
    <t>4.업무추진비</t>
    <phoneticPr fontId="18" type="noConversion"/>
  </si>
  <si>
    <t>학부모간담회</t>
    <phoneticPr fontId="18" type="noConversion"/>
  </si>
  <si>
    <t>업무추진비</t>
    <phoneticPr fontId="18" type="noConversion"/>
  </si>
  <si>
    <t>운영위원회운영</t>
    <phoneticPr fontId="18" type="noConversion"/>
  </si>
  <si>
    <t>업무추진비</t>
    <phoneticPr fontId="18" type="noConversion"/>
  </si>
  <si>
    <t>학부모회운영</t>
    <phoneticPr fontId="18" type="noConversion"/>
  </si>
  <si>
    <t>교직원협의회</t>
    <phoneticPr fontId="18" type="noConversion"/>
  </si>
  <si>
    <t>유관기관업무협의회</t>
    <phoneticPr fontId="18" type="noConversion"/>
  </si>
  <si>
    <t>화동지역발전협의회</t>
    <phoneticPr fontId="18" type="noConversion"/>
  </si>
  <si>
    <t>화동지역행정실(장) 협의회</t>
    <phoneticPr fontId="18" type="noConversion"/>
  </si>
  <si>
    <t>경조사비</t>
    <phoneticPr fontId="18" type="noConversion"/>
  </si>
  <si>
    <t>계</t>
    <phoneticPr fontId="18" type="noConversion"/>
  </si>
  <si>
    <t>3.자산취득비</t>
    <phoneticPr fontId="18" type="noConversion"/>
  </si>
  <si>
    <t>1.자산취득비</t>
    <phoneticPr fontId="18" type="noConversion"/>
  </si>
  <si>
    <t>비품비</t>
    <phoneticPr fontId="18" type="noConversion"/>
  </si>
  <si>
    <t>비품 구입</t>
    <phoneticPr fontId="18" type="noConversion"/>
  </si>
  <si>
    <t>4.시설(대수선)비</t>
    <phoneticPr fontId="18" type="noConversion"/>
  </si>
  <si>
    <t>1.시설비</t>
    <phoneticPr fontId="18" type="noConversion"/>
  </si>
  <si>
    <t>교사신축비</t>
    <phoneticPr fontId="18" type="noConversion"/>
  </si>
  <si>
    <t>신축관련경비</t>
    <phoneticPr fontId="18" type="noConversion"/>
  </si>
  <si>
    <t>2.대수선비</t>
    <phoneticPr fontId="18" type="noConversion"/>
  </si>
  <si>
    <t>시설유지관리비</t>
    <phoneticPr fontId="18" type="noConversion"/>
  </si>
  <si>
    <t>대규모시설보수비</t>
    <phoneticPr fontId="18" type="noConversion"/>
  </si>
  <si>
    <t>소규모수선 등 시설유지비</t>
    <phoneticPr fontId="18" type="noConversion"/>
  </si>
  <si>
    <t>공구 등 시설유지물품구입</t>
    <phoneticPr fontId="18" type="noConversion"/>
  </si>
  <si>
    <t>5.수익자부담경비</t>
    <phoneticPr fontId="18" type="noConversion"/>
  </si>
  <si>
    <t>1. 현장학습비</t>
    <phoneticPr fontId="18" type="noConversion"/>
  </si>
  <si>
    <t>현장학습</t>
    <phoneticPr fontId="18" type="noConversion"/>
  </si>
  <si>
    <t>전교생</t>
    <phoneticPr fontId="18" type="noConversion"/>
  </si>
  <si>
    <t>2.학교급식비</t>
    <phoneticPr fontId="18" type="noConversion"/>
  </si>
  <si>
    <t>급간식비</t>
    <phoneticPr fontId="18" type="noConversion"/>
  </si>
  <si>
    <t>3.방과후학교교육활동비</t>
    <phoneticPr fontId="18" type="noConversion"/>
  </si>
  <si>
    <t>방과후학교</t>
    <phoneticPr fontId="18" type="noConversion"/>
  </si>
  <si>
    <t>초등</t>
    <phoneticPr fontId="18" type="noConversion"/>
  </si>
  <si>
    <t>중등</t>
    <phoneticPr fontId="18" type="noConversion"/>
  </si>
  <si>
    <t>고등</t>
    <phoneticPr fontId="18" type="noConversion"/>
  </si>
  <si>
    <t>4.기타수익자부담경비</t>
    <phoneticPr fontId="18" type="noConversion"/>
  </si>
  <si>
    <t>통학버스비</t>
    <phoneticPr fontId="18" type="noConversion"/>
  </si>
  <si>
    <t>통학버스임차료</t>
    <phoneticPr fontId="18" type="noConversion"/>
  </si>
  <si>
    <t>버스기사 및 관리 용역비</t>
    <phoneticPr fontId="18" type="noConversion"/>
  </si>
  <si>
    <t>유류비 및 유지관리비</t>
    <phoneticPr fontId="18" type="noConversion"/>
  </si>
  <si>
    <t>6.예비비및기타</t>
    <phoneticPr fontId="18" type="noConversion"/>
  </si>
  <si>
    <t>1.예비비</t>
    <phoneticPr fontId="18" type="noConversion"/>
  </si>
  <si>
    <t>예비비</t>
    <phoneticPr fontId="18" type="noConversion"/>
  </si>
  <si>
    <t>2.반환금</t>
    <phoneticPr fontId="18" type="noConversion"/>
  </si>
  <si>
    <t>목적경비반환</t>
    <phoneticPr fontId="18" type="noConversion"/>
  </si>
  <si>
    <t>3.적립금</t>
    <phoneticPr fontId="18" type="noConversion"/>
  </si>
  <si>
    <t>대규모사업적립금</t>
    <phoneticPr fontId="18" type="noConversion"/>
  </si>
  <si>
    <t>적립금</t>
    <phoneticPr fontId="18" type="noConversion"/>
  </si>
  <si>
    <t>4.환차손</t>
    <phoneticPr fontId="18" type="noConversion"/>
  </si>
  <si>
    <t>환차손</t>
    <phoneticPr fontId="18" type="noConversion"/>
  </si>
  <si>
    <t>합계</t>
    <phoneticPr fontId="18" type="noConversion"/>
  </si>
  <si>
    <t>교원</t>
    <phoneticPr fontId="18" type="noConversion"/>
  </si>
  <si>
    <t>2018학년도 소주한국학교 세입 (1차추경)예산안</t>
    <phoneticPr fontId="18" type="noConversion"/>
  </si>
  <si>
    <t>(단위 : RMB)</t>
    <phoneticPr fontId="18" type="noConversion"/>
  </si>
  <si>
    <t>세입</t>
    <phoneticPr fontId="18" type="noConversion"/>
  </si>
  <si>
    <t>항</t>
    <phoneticPr fontId="18" type="noConversion"/>
  </si>
  <si>
    <t>목</t>
    <phoneticPr fontId="18" type="noConversion"/>
  </si>
  <si>
    <t>세목</t>
    <phoneticPr fontId="18" type="noConversion"/>
  </si>
  <si>
    <t>내역</t>
    <phoneticPr fontId="18" type="noConversion"/>
  </si>
  <si>
    <t>단가</t>
    <phoneticPr fontId="18" type="noConversion"/>
  </si>
  <si>
    <t>인원(기간)</t>
    <phoneticPr fontId="18" type="noConversion"/>
  </si>
  <si>
    <t>횟수</t>
    <phoneticPr fontId="18" type="noConversion"/>
  </si>
  <si>
    <t>기정예산액</t>
    <phoneticPr fontId="18" type="noConversion"/>
  </si>
  <si>
    <t>산출기초</t>
    <phoneticPr fontId="18" type="noConversion"/>
  </si>
  <si>
    <t>증감액</t>
    <phoneticPr fontId="18" type="noConversion"/>
  </si>
  <si>
    <t>조정예산액</t>
    <phoneticPr fontId="18" type="noConversion"/>
  </si>
  <si>
    <t>학부모부담수입</t>
    <phoneticPr fontId="18" type="noConversion"/>
  </si>
  <si>
    <t>입학금</t>
    <phoneticPr fontId="18" type="noConversion"/>
  </si>
  <si>
    <t>*</t>
    <phoneticPr fontId="18" type="noConversion"/>
  </si>
  <si>
    <t>회</t>
    <phoneticPr fontId="18" type="noConversion"/>
  </si>
  <si>
    <t>=</t>
    <phoneticPr fontId="18" type="noConversion"/>
  </si>
  <si>
    <t>수업료</t>
    <phoneticPr fontId="18" type="noConversion"/>
  </si>
  <si>
    <t>유치원</t>
    <phoneticPr fontId="18" type="noConversion"/>
  </si>
  <si>
    <t>명</t>
    <phoneticPr fontId="18" type="noConversion"/>
  </si>
  <si>
    <t>년</t>
    <phoneticPr fontId="18" type="noConversion"/>
  </si>
  <si>
    <t>초등</t>
    <phoneticPr fontId="18" type="noConversion"/>
  </si>
  <si>
    <t>중등</t>
    <phoneticPr fontId="18" type="noConversion"/>
  </si>
  <si>
    <t>고등</t>
    <phoneticPr fontId="18" type="noConversion"/>
  </si>
  <si>
    <t>소계</t>
    <phoneticPr fontId="18" type="noConversion"/>
  </si>
  <si>
    <t>수익자부담경비</t>
    <phoneticPr fontId="18" type="noConversion"/>
  </si>
  <si>
    <t>현장학습</t>
    <phoneticPr fontId="18" type="noConversion"/>
  </si>
  <si>
    <t>급간식비</t>
    <phoneticPr fontId="18" type="noConversion"/>
  </si>
  <si>
    <t>전교생</t>
    <phoneticPr fontId="18" type="noConversion"/>
  </si>
  <si>
    <t>명</t>
    <phoneticPr fontId="18" type="noConversion"/>
  </si>
  <si>
    <t>통학버스비</t>
    <phoneticPr fontId="18" type="noConversion"/>
  </si>
  <si>
    <t>전교생</t>
    <phoneticPr fontId="18" type="noConversion"/>
  </si>
  <si>
    <t>일</t>
    <phoneticPr fontId="18" type="noConversion"/>
  </si>
  <si>
    <t>교육부지원금</t>
    <phoneticPr fontId="18" type="noConversion"/>
  </si>
  <si>
    <t>교직원인건비</t>
    <phoneticPr fontId="18" type="noConversion"/>
  </si>
  <si>
    <t>운영비</t>
    <phoneticPr fontId="18" type="noConversion"/>
  </si>
  <si>
    <t>학교운영비</t>
    <phoneticPr fontId="18" type="noConversion"/>
  </si>
  <si>
    <t>자체수입</t>
    <phoneticPr fontId="18" type="noConversion"/>
  </si>
  <si>
    <t>사용료및수수료</t>
    <phoneticPr fontId="18" type="noConversion"/>
  </si>
  <si>
    <t>편입학시험전형료</t>
    <phoneticPr fontId="18" type="noConversion"/>
  </si>
  <si>
    <t>시설사용료</t>
    <phoneticPr fontId="18" type="noConversion"/>
  </si>
  <si>
    <t>제증명수수료</t>
    <phoneticPr fontId="18" type="noConversion"/>
  </si>
  <si>
    <t>잡수입</t>
    <phoneticPr fontId="18" type="noConversion"/>
  </si>
  <si>
    <t>예적금이자</t>
    <phoneticPr fontId="18" type="noConversion"/>
  </si>
  <si>
    <t>행정잡수입</t>
    <phoneticPr fontId="18" type="noConversion"/>
  </si>
  <si>
    <t>기타수입</t>
    <phoneticPr fontId="18" type="noConversion"/>
  </si>
  <si>
    <t>과년도수입</t>
    <phoneticPr fontId="18" type="noConversion"/>
  </si>
  <si>
    <t>-73,201원*1회=</t>
    <phoneticPr fontId="18" type="noConversion"/>
  </si>
  <si>
    <t>이월금</t>
    <phoneticPr fontId="18" type="noConversion"/>
  </si>
  <si>
    <t>순세계잉여금</t>
    <phoneticPr fontId="18" type="noConversion"/>
  </si>
  <si>
    <t>-350,856.84원*1회=</t>
    <phoneticPr fontId="18" type="noConversion"/>
  </si>
  <si>
    <t>계속비이월금</t>
    <phoneticPr fontId="18" type="noConversion"/>
  </si>
  <si>
    <t>80,701.81원*1회=</t>
    <phoneticPr fontId="18" type="noConversion"/>
  </si>
  <si>
    <t>사고이월금</t>
    <phoneticPr fontId="18" type="noConversion"/>
  </si>
  <si>
    <t>359,308.73원*1회=</t>
    <phoneticPr fontId="18" type="noConversion"/>
  </si>
  <si>
    <t>2018 학년도</t>
    <phoneticPr fontId="18" type="noConversion"/>
  </si>
  <si>
    <t>소주한국학교회계 세입 세출 예산서(안)</t>
    <phoneticPr fontId="7" type="noConversion"/>
  </si>
  <si>
    <t>(1차추경)</t>
    <phoneticPr fontId="7" type="noConversion"/>
  </si>
  <si>
    <t>예산 총칙</t>
  </si>
  <si>
    <t>예산구분 :</t>
    <phoneticPr fontId="7" type="noConversion"/>
  </si>
  <si>
    <t>예산액</t>
  </si>
  <si>
    <t>예산확정일</t>
  </si>
  <si>
    <t>경비, 보안, 조경용역</t>
    <phoneticPr fontId="7" type="noConversion"/>
  </si>
  <si>
    <t>청소용역</t>
    <phoneticPr fontId="7" type="noConversion"/>
  </si>
  <si>
    <t>직원지원금</t>
    <phoneticPr fontId="7" type="noConversion"/>
  </si>
  <si>
    <t>급간식비</t>
    <phoneticPr fontId="7" type="noConversion"/>
  </si>
  <si>
    <t>봉사자지원금</t>
    <phoneticPr fontId="7" type="noConversion"/>
  </si>
  <si>
    <t>봉사자 교통비,식비지원</t>
    <phoneticPr fontId="7" type="noConversion"/>
  </si>
  <si>
    <t>교통지원금</t>
    <phoneticPr fontId="7" type="noConversion"/>
  </si>
  <si>
    <t>학습준비물구입</t>
    <phoneticPr fontId="7" type="noConversion"/>
  </si>
  <si>
    <t>생일축하 물품</t>
    <phoneticPr fontId="7" type="noConversion"/>
  </si>
  <si>
    <t>학사달력</t>
    <phoneticPr fontId="7" type="noConversion"/>
  </si>
  <si>
    <t>약품및 보건용품구입</t>
    <phoneticPr fontId="18" type="noConversion"/>
  </si>
  <si>
    <t>추가경정1차</t>
    <phoneticPr fontId="7" type="noConversion"/>
  </si>
  <si>
    <t>제1조  2018학년도 소주한국학교회계 제1차 추경 세입ㆍ세출예산 총액은 각각 ￥25,806,322.7원으로 하며, 세입ㆍ세출의 명세는 “세입ㆍ세출예산서”와 같다.
제2조  국가 또는 지방자치단체 등으로부터 그 용도가 지정되고 소요전액이 교부된 경비 또는 수익자부담경비는 추가경정예산의 성립 이전에 이를 사용할 수 있으며, 이는 동일 회계연도내의 차기 추가경정예산에 계상한다. 다만, 회계연도말 2월 이내에 용도가 지정되고 소요전액이 교부된 경비(목적사업비 등)에 대해서 불가피한 사유로 추가경정예산을 편성하지 못할 경우 학교운영위원회의 심의를 받은 것으로 간주 처리한다.
제3조  회계 개시전까지 예산이 확정되지 않았을 경우에는 사학기관 재무 회계 제17조(준예산) 규정에 의하여 다음의 경비를 전년도 예산에 준하여 집행할 수 있다.
         1. 교직원의 보수
         2. 학교교육에 직접 사용되는 필수적 경비
         3. 학교시설의 유지관리비
         4. 법률상 지급의무가 있는 경비</t>
    <phoneticPr fontId="7" type="noConversion"/>
  </si>
  <si>
    <t>시설적립금</t>
    <phoneticPr fontId="7" type="noConversion"/>
  </si>
  <si>
    <t>수익자부담경비 계</t>
    <phoneticPr fontId="18" type="noConversion"/>
  </si>
  <si>
    <t>예비비 및 기타 금액 계</t>
    <phoneticPr fontId="18" type="noConversion"/>
  </si>
  <si>
    <t>특근매식비</t>
    <phoneticPr fontId="18" type="noConversion"/>
  </si>
  <si>
    <t>세입 항목</t>
    <phoneticPr fontId="18" type="noConversion"/>
  </si>
  <si>
    <t>세출 항목</t>
    <phoneticPr fontId="18" type="noConversion"/>
  </si>
  <si>
    <t>세부내역</t>
    <phoneticPr fontId="18" type="noConversion"/>
  </si>
  <si>
    <t>입학금, 수업료</t>
    <phoneticPr fontId="18" type="noConversion"/>
  </si>
  <si>
    <t>인건비</t>
    <phoneticPr fontId="18" type="noConversion"/>
  </si>
  <si>
    <t>인건비</t>
    <phoneticPr fontId="18" type="noConversion"/>
  </si>
  <si>
    <t>과년도수입</t>
    <phoneticPr fontId="18" type="noConversion"/>
  </si>
  <si>
    <t>일반운영비</t>
    <phoneticPr fontId="18" type="noConversion"/>
  </si>
  <si>
    <t>일반운영비</t>
    <phoneticPr fontId="18" type="noConversion"/>
  </si>
  <si>
    <t>순세계잉여금</t>
    <phoneticPr fontId="18" type="noConversion"/>
  </si>
  <si>
    <t>수익자부담경비</t>
    <phoneticPr fontId="18" type="noConversion"/>
  </si>
  <si>
    <t>계속비이월</t>
    <phoneticPr fontId="18" type="noConversion"/>
  </si>
  <si>
    <t>시설비</t>
    <phoneticPr fontId="18" type="noConversion"/>
  </si>
  <si>
    <t>교사신축비</t>
    <phoneticPr fontId="18" type="noConversion"/>
  </si>
  <si>
    <t>사고이월</t>
    <phoneticPr fontId="18" type="noConversion"/>
  </si>
  <si>
    <t>총계</t>
    <phoneticPr fontId="18" type="noConversion"/>
  </si>
  <si>
    <t>총계</t>
    <phoneticPr fontId="18" type="noConversion"/>
  </si>
  <si>
    <t>2018학년도 소주한국학교 제1차 추가경정예산</t>
    <phoneticPr fontId="18" type="noConversion"/>
  </si>
  <si>
    <t>[단위: RMB]</t>
    <phoneticPr fontId="7" type="noConversion"/>
  </si>
  <si>
    <t>교수학습활동비</t>
    <phoneticPr fontId="7" type="noConversion"/>
  </si>
  <si>
    <t>과학실 구축</t>
    <phoneticPr fontId="7" type="noConversion"/>
  </si>
  <si>
    <t>대규모시설보수비
(과학실/행정실 구축비)</t>
    <phoneticPr fontId="18" type="noConversion"/>
  </si>
  <si>
    <t>교수학습활동비</t>
    <phoneticPr fontId="7" type="noConversion"/>
  </si>
  <si>
    <t>업무추진비</t>
    <phoneticPr fontId="7" type="noConversion"/>
  </si>
  <si>
    <t>각종행사
(평가회비)</t>
    <phoneticPr fontId="7" type="noConversion"/>
  </si>
  <si>
    <t>교내행사평가회</t>
    <phoneticPr fontId="7" type="noConversion"/>
  </si>
  <si>
    <t>교육과정운영외</t>
    <phoneticPr fontId="7" type="noConversion"/>
  </si>
  <si>
    <t>학생복리비</t>
    <phoneticPr fontId="7" type="noConversion"/>
  </si>
  <si>
    <t>보건관리 외</t>
    <phoneticPr fontId="7" type="noConversion"/>
  </si>
  <si>
    <t>자산취득비</t>
    <phoneticPr fontId="7" type="noConversion"/>
  </si>
  <si>
    <t>시설비</t>
    <phoneticPr fontId="18" type="noConversion"/>
  </si>
  <si>
    <t>대규모시설보수비 외</t>
    <phoneticPr fontId="7" type="noConversion"/>
  </si>
  <si>
    <t>소계</t>
    <phoneticPr fontId="7" type="noConversion"/>
  </si>
  <si>
    <t>증감액</t>
    <phoneticPr fontId="18" type="noConversion"/>
  </si>
  <si>
    <t>행정과장</t>
    <phoneticPr fontId="18" type="noConversion"/>
  </si>
  <si>
    <t>14,600원*1명*13월=</t>
    <phoneticPr fontId="18" type="noConversion"/>
  </si>
  <si>
    <t>4,500원*1명*12월=</t>
    <phoneticPr fontId="18" type="noConversion"/>
  </si>
  <si>
    <t>200원*2명*12월=</t>
    <phoneticPr fontId="18" type="noConversion"/>
  </si>
  <si>
    <t>5,000원*1명*12월=</t>
    <phoneticPr fontId="18" type="noConversion"/>
  </si>
  <si>
    <t>14,600원*1명*1회=</t>
    <phoneticPr fontId="18" type="noConversion"/>
  </si>
  <si>
    <t>행정실장</t>
    <phoneticPr fontId="18" type="noConversion"/>
  </si>
  <si>
    <t>명절상여금</t>
    <phoneticPr fontId="18" type="noConversion"/>
  </si>
  <si>
    <t>5,840원*1명*1회=</t>
    <phoneticPr fontId="18" type="noConversion"/>
  </si>
  <si>
    <t>13,600원*1명*13월=</t>
    <phoneticPr fontId="18" type="noConversion"/>
  </si>
  <si>
    <t>2,000원*1명*12월=</t>
    <phoneticPr fontId="18" type="noConversion"/>
  </si>
  <si>
    <t>4,500원*1명*12월=</t>
    <phoneticPr fontId="18" type="noConversion"/>
  </si>
  <si>
    <t>500원*1명*12월=</t>
    <phoneticPr fontId="18" type="noConversion"/>
  </si>
  <si>
    <t>13,600원*1명*1회=</t>
    <phoneticPr fontId="18" type="noConversion"/>
  </si>
  <si>
    <t>6,000원*9명*13월=</t>
    <phoneticPr fontId="18" type="noConversion"/>
  </si>
  <si>
    <t>500원*9명*12월=</t>
    <phoneticPr fontId="18" type="noConversion"/>
  </si>
  <si>
    <t>32,500원*9명*1년=</t>
    <phoneticPr fontId="18" type="noConversion"/>
  </si>
  <si>
    <t>500원*9명*12월=</t>
    <phoneticPr fontId="18" type="noConversion"/>
  </si>
  <si>
    <t>6,000원*9명*1회=</t>
    <phoneticPr fontId="18" type="noConversion"/>
  </si>
  <si>
    <t>3,000원*1명*1회=</t>
    <phoneticPr fontId="18" type="noConversion"/>
  </si>
  <si>
    <t>0</t>
    <phoneticPr fontId="18" type="noConversion"/>
  </si>
  <si>
    <t>1,500원*10회=</t>
    <phoneticPr fontId="18" type="noConversion"/>
  </si>
  <si>
    <t>3,000원*10월=</t>
    <phoneticPr fontId="18" type="noConversion"/>
  </si>
  <si>
    <t>4,000원*12월=</t>
    <phoneticPr fontId="18" type="noConversion"/>
  </si>
  <si>
    <t>800원*12월=</t>
    <phoneticPr fontId="18" type="noConversion"/>
  </si>
  <si>
    <t>55,000원*12월=</t>
    <phoneticPr fontId="18" type="noConversion"/>
  </si>
  <si>
    <t>1,000원*12월=</t>
    <phoneticPr fontId="18" type="noConversion"/>
  </si>
  <si>
    <t>18,000원*12월=</t>
    <phoneticPr fontId="18" type="noConversion"/>
  </si>
  <si>
    <t>3,000원*12월=</t>
    <phoneticPr fontId="18" type="noConversion"/>
  </si>
  <si>
    <t>9,000원*12월=</t>
    <phoneticPr fontId="18" type="noConversion"/>
  </si>
  <si>
    <t>3,000원*12월=</t>
    <phoneticPr fontId="18" type="noConversion"/>
  </si>
  <si>
    <t>300원*10회=</t>
    <phoneticPr fontId="18" type="noConversion"/>
  </si>
  <si>
    <t>2,000원*10회=</t>
    <phoneticPr fontId="18" type="noConversion"/>
  </si>
  <si>
    <t>300원*10회=</t>
    <phoneticPr fontId="18" type="noConversion"/>
  </si>
  <si>
    <t>40원*100권=</t>
    <phoneticPr fontId="18" type="noConversion"/>
  </si>
  <si>
    <t>25원*48명*180일=</t>
    <phoneticPr fontId="7" type="noConversion"/>
  </si>
  <si>
    <t>400원*30명*10월=</t>
    <phoneticPr fontId="18" type="noConversion"/>
  </si>
  <si>
    <t>10명*100원*10월=</t>
    <phoneticPr fontId="7" type="noConversion"/>
  </si>
  <si>
    <t>세목</t>
    <phoneticPr fontId="18" type="noConversion"/>
  </si>
  <si>
    <t>10,000원*1대*12월=</t>
    <phoneticPr fontId="18" type="noConversion"/>
  </si>
  <si>
    <t>3,000원*4대*12월=</t>
    <phoneticPr fontId="18" type="noConversion"/>
  </si>
  <si>
    <t>수질검사비</t>
    <phoneticPr fontId="18" type="noConversion"/>
  </si>
  <si>
    <t>200원*20종=</t>
    <phoneticPr fontId="18" type="noConversion"/>
  </si>
  <si>
    <t>150원*8명*2회=</t>
    <phoneticPr fontId="18" type="noConversion"/>
  </si>
  <si>
    <t>150원*10명*5회=</t>
    <phoneticPr fontId="18" type="noConversion"/>
  </si>
  <si>
    <t>500원*6명=</t>
    <phoneticPr fontId="18" type="noConversion"/>
  </si>
  <si>
    <t>150원*10명*7회=</t>
    <phoneticPr fontId="18" type="noConversion"/>
  </si>
  <si>
    <t>600원*5종*3회=</t>
    <phoneticPr fontId="18" type="noConversion"/>
  </si>
  <si>
    <t>150원*15명*10회=</t>
    <phoneticPr fontId="18" type="noConversion"/>
  </si>
  <si>
    <t>50,000원*1회=</t>
    <phoneticPr fontId="18" type="noConversion"/>
  </si>
  <si>
    <t>100,000원*1회=</t>
    <phoneticPr fontId="18" type="noConversion"/>
  </si>
  <si>
    <t>(단위 : RMB)</t>
    <phoneticPr fontId="18" type="noConversion"/>
  </si>
  <si>
    <t>세입</t>
    <phoneticPr fontId="18" type="noConversion"/>
  </si>
  <si>
    <t>항</t>
    <phoneticPr fontId="18" type="noConversion"/>
  </si>
  <si>
    <t>목</t>
    <phoneticPr fontId="18" type="noConversion"/>
  </si>
  <si>
    <t>세목</t>
    <phoneticPr fontId="18" type="noConversion"/>
  </si>
  <si>
    <t>내역</t>
    <phoneticPr fontId="18" type="noConversion"/>
  </si>
  <si>
    <t>학부모부담수입</t>
    <phoneticPr fontId="18" type="noConversion"/>
  </si>
  <si>
    <t>입학금</t>
    <phoneticPr fontId="18" type="noConversion"/>
  </si>
  <si>
    <t>소계</t>
    <phoneticPr fontId="18" type="noConversion"/>
  </si>
  <si>
    <t>수업료</t>
    <phoneticPr fontId="18" type="noConversion"/>
  </si>
  <si>
    <t>유치원</t>
    <phoneticPr fontId="18" type="noConversion"/>
  </si>
  <si>
    <t>초등</t>
    <phoneticPr fontId="18" type="noConversion"/>
  </si>
  <si>
    <t>중등</t>
    <phoneticPr fontId="18" type="noConversion"/>
  </si>
  <si>
    <t>고등</t>
    <phoneticPr fontId="18" type="noConversion"/>
  </si>
  <si>
    <t>소계</t>
    <phoneticPr fontId="18" type="noConversion"/>
  </si>
  <si>
    <t>수익자부담경비</t>
    <phoneticPr fontId="18" type="noConversion"/>
  </si>
  <si>
    <t>현장학습</t>
    <phoneticPr fontId="18" type="noConversion"/>
  </si>
  <si>
    <t>중등</t>
    <phoneticPr fontId="18" type="noConversion"/>
  </si>
  <si>
    <t>급간식비</t>
    <phoneticPr fontId="18" type="noConversion"/>
  </si>
  <si>
    <t>전교생</t>
    <phoneticPr fontId="18" type="noConversion"/>
  </si>
  <si>
    <t>방과후학교</t>
    <phoneticPr fontId="18" type="noConversion"/>
  </si>
  <si>
    <t>통학버스비</t>
    <phoneticPr fontId="18" type="noConversion"/>
  </si>
  <si>
    <t>계</t>
    <phoneticPr fontId="18" type="noConversion"/>
  </si>
  <si>
    <t>교육부지원금</t>
    <phoneticPr fontId="18" type="noConversion"/>
  </si>
  <si>
    <t>교직원인건비</t>
    <phoneticPr fontId="18" type="noConversion"/>
  </si>
  <si>
    <t>운영비</t>
    <phoneticPr fontId="18" type="noConversion"/>
  </si>
  <si>
    <t>학교운영비</t>
    <phoneticPr fontId="18" type="noConversion"/>
  </si>
  <si>
    <t>자체수입</t>
    <phoneticPr fontId="18" type="noConversion"/>
  </si>
  <si>
    <t>사용료및수수료</t>
    <phoneticPr fontId="18" type="noConversion"/>
  </si>
  <si>
    <t>편입학시험전형료</t>
    <phoneticPr fontId="18" type="noConversion"/>
  </si>
  <si>
    <t>시설사용료</t>
    <phoneticPr fontId="18" type="noConversion"/>
  </si>
  <si>
    <t>제증명수수료</t>
    <phoneticPr fontId="18" type="noConversion"/>
  </si>
  <si>
    <t>잡수입</t>
    <phoneticPr fontId="18" type="noConversion"/>
  </si>
  <si>
    <t>예적금이자</t>
    <phoneticPr fontId="18" type="noConversion"/>
  </si>
  <si>
    <t>행정잡수입</t>
    <phoneticPr fontId="18" type="noConversion"/>
  </si>
  <si>
    <t>기타수입</t>
    <phoneticPr fontId="18" type="noConversion"/>
  </si>
  <si>
    <t>과년도수입</t>
    <phoneticPr fontId="18" type="noConversion"/>
  </si>
  <si>
    <t>이월금</t>
    <phoneticPr fontId="18" type="noConversion"/>
  </si>
  <si>
    <t>순세계잉여금</t>
    <phoneticPr fontId="18" type="noConversion"/>
  </si>
  <si>
    <t>계속비이월금</t>
    <phoneticPr fontId="18" type="noConversion"/>
  </si>
  <si>
    <t>계</t>
    <phoneticPr fontId="18" type="noConversion"/>
  </si>
  <si>
    <t>합계</t>
    <phoneticPr fontId="18" type="noConversion"/>
  </si>
  <si>
    <t>2019 본예산금액</t>
    <phoneticPr fontId="18" type="noConversion"/>
  </si>
  <si>
    <t>1,500원*2강좌*100명=</t>
    <phoneticPr fontId="7" type="noConversion"/>
  </si>
  <si>
    <t>1,000원*2강좌*75명=</t>
    <phoneticPr fontId="7" type="noConversion"/>
  </si>
  <si>
    <t>1,000원*2강좌*50명=</t>
    <phoneticPr fontId="7" type="noConversion"/>
  </si>
  <si>
    <t>1,000원*3회=</t>
    <phoneticPr fontId="7" type="noConversion"/>
  </si>
  <si>
    <t>대외활동운영비</t>
    <phoneticPr fontId="18" type="noConversion"/>
  </si>
  <si>
    <t>교육기부(영어활동)</t>
    <phoneticPr fontId="18" type="noConversion"/>
  </si>
  <si>
    <t>가을맞이 미소축제 운영비</t>
    <phoneticPr fontId="18" type="noConversion"/>
  </si>
  <si>
    <t>입학식 준비물품</t>
    <phoneticPr fontId="18" type="noConversion"/>
  </si>
  <si>
    <t>사회과 학습자료 구입</t>
    <phoneticPr fontId="18" type="noConversion"/>
  </si>
  <si>
    <t>수학과 학습자료 구입</t>
    <phoneticPr fontId="18" type="noConversion"/>
  </si>
  <si>
    <t>음악 학습자료 구입</t>
    <phoneticPr fontId="18" type="noConversion"/>
  </si>
  <si>
    <t>과학 학습자료 구입</t>
    <phoneticPr fontId="18" type="noConversion"/>
  </si>
  <si>
    <t>학급운영비</t>
    <phoneticPr fontId="18" type="noConversion"/>
  </si>
  <si>
    <t>교지 편집</t>
    <phoneticPr fontId="18" type="noConversion"/>
  </si>
  <si>
    <t>수학과 대회 운영비</t>
    <phoneticPr fontId="18" type="noConversion"/>
  </si>
  <si>
    <t>학교특색활동</t>
    <phoneticPr fontId="18" type="noConversion"/>
  </si>
  <si>
    <t>학생활동지원비</t>
    <phoneticPr fontId="18" type="noConversion"/>
  </si>
  <si>
    <t>교육실습생협의비</t>
    <phoneticPr fontId="18" type="noConversion"/>
  </si>
  <si>
    <t>전문적학습공동체</t>
    <phoneticPr fontId="18" type="noConversion"/>
  </si>
  <si>
    <t>도서구입</t>
    <phoneticPr fontId="18" type="noConversion"/>
  </si>
  <si>
    <t>명예사서지원(교통비,식비)</t>
    <phoneticPr fontId="18" type="noConversion"/>
  </si>
  <si>
    <t>도서관 소모품</t>
    <phoneticPr fontId="18" type="noConversion"/>
  </si>
  <si>
    <t>중등</t>
    <phoneticPr fontId="18" type="noConversion"/>
  </si>
  <si>
    <t>고등</t>
    <phoneticPr fontId="18" type="noConversion"/>
  </si>
  <si>
    <t>직업탐방프로그램</t>
    <phoneticPr fontId="18" type="noConversion"/>
  </si>
  <si>
    <t>대학입시설명회</t>
    <phoneticPr fontId="18" type="noConversion"/>
  </si>
  <si>
    <t>모의면접</t>
    <phoneticPr fontId="18" type="noConversion"/>
  </si>
  <si>
    <t>12학년2학기프로그램</t>
    <phoneticPr fontId="18" type="noConversion"/>
  </si>
  <si>
    <t>학부모상담 등 다과 구입</t>
    <phoneticPr fontId="18" type="noConversion"/>
  </si>
  <si>
    <t>진학지도및간담회</t>
    <phoneticPr fontId="18" type="noConversion"/>
  </si>
  <si>
    <t>명사초청 진로특강</t>
    <phoneticPr fontId="18" type="noConversion"/>
  </si>
  <si>
    <t>스쿨프로파일제작</t>
    <phoneticPr fontId="7" type="noConversion"/>
  </si>
  <si>
    <t>개인진학파일</t>
    <phoneticPr fontId="18" type="noConversion"/>
  </si>
  <si>
    <t>드림프로젝트</t>
    <phoneticPr fontId="18" type="noConversion"/>
  </si>
  <si>
    <t>체육대회운영비</t>
    <phoneticPr fontId="18" type="noConversion"/>
  </si>
  <si>
    <t>학교 간 경기운영비</t>
    <phoneticPr fontId="18" type="noConversion"/>
  </si>
  <si>
    <t>교내스포츠대회</t>
    <phoneticPr fontId="18" type="noConversion"/>
  </si>
  <si>
    <t>보건(상담,성교육,성폭력예방교육)</t>
    <phoneticPr fontId="18" type="noConversion"/>
  </si>
  <si>
    <t>안전교육</t>
    <phoneticPr fontId="18" type="noConversion"/>
  </si>
  <si>
    <t>대의원회운영</t>
    <phoneticPr fontId="18" type="noConversion"/>
  </si>
  <si>
    <t>중국어과자료구입</t>
    <phoneticPr fontId="18" type="noConversion"/>
  </si>
  <si>
    <t>외국어신문발간</t>
    <phoneticPr fontId="18" type="noConversion"/>
  </si>
  <si>
    <t>졸업식 준비물품 구입</t>
    <phoneticPr fontId="18" type="noConversion"/>
  </si>
  <si>
    <t>졸업식 상품</t>
    <phoneticPr fontId="18" type="noConversion"/>
  </si>
  <si>
    <t>상장용지</t>
    <phoneticPr fontId="18" type="noConversion"/>
  </si>
  <si>
    <t>생활기록부 제본비</t>
    <phoneticPr fontId="18" type="noConversion"/>
  </si>
  <si>
    <t>방송실운영</t>
    <phoneticPr fontId="18" type="noConversion"/>
  </si>
  <si>
    <t>화동지역교사연수</t>
    <phoneticPr fontId="18" type="noConversion"/>
  </si>
  <si>
    <t>전산소모품구입</t>
    <phoneticPr fontId="18" type="noConversion"/>
  </si>
  <si>
    <t>프린터토너</t>
    <phoneticPr fontId="18" type="noConversion"/>
  </si>
  <si>
    <t>2,000원*7명*12월=</t>
    <phoneticPr fontId="18" type="noConversion"/>
  </si>
  <si>
    <t>12,000원*12월=</t>
    <phoneticPr fontId="18" type="noConversion"/>
  </si>
  <si>
    <t>주택수당</t>
    <phoneticPr fontId="18" type="noConversion"/>
  </si>
  <si>
    <t>3,200원*5명*12월=</t>
    <phoneticPr fontId="18" type="noConversion"/>
  </si>
  <si>
    <t>1,500원*2명*1년=</t>
    <phoneticPr fontId="18" type="noConversion"/>
  </si>
  <si>
    <t>자산취득비</t>
    <phoneticPr fontId="7" type="noConversion"/>
  </si>
  <si>
    <t>명절상여금</t>
    <phoneticPr fontId="18" type="noConversion"/>
  </si>
  <si>
    <t>누리교육과정관련 시스템 구입</t>
    <phoneticPr fontId="18" type="noConversion"/>
  </si>
  <si>
    <t>누리교육과정 지도서구입</t>
    <phoneticPr fontId="18" type="noConversion"/>
  </si>
  <si>
    <t>2,000원*1회=</t>
    <phoneticPr fontId="18" type="noConversion"/>
  </si>
  <si>
    <t>200원*10종=</t>
    <phoneticPr fontId="18" type="noConversion"/>
  </si>
  <si>
    <t>150원*20종=</t>
    <phoneticPr fontId="18" type="noConversion"/>
  </si>
  <si>
    <t>1,000원*2회=</t>
    <phoneticPr fontId="18" type="noConversion"/>
  </si>
  <si>
    <t>1,000원*1회=</t>
    <phoneticPr fontId="18" type="noConversion"/>
  </si>
  <si>
    <t>2,000원*1회=</t>
    <phoneticPr fontId="18" type="noConversion"/>
  </si>
  <si>
    <t>400원*4회=</t>
    <phoneticPr fontId="18" type="noConversion"/>
  </si>
  <si>
    <t>500원*2학급*2회=</t>
    <phoneticPr fontId="18" type="noConversion"/>
  </si>
  <si>
    <t>학교폭력자치회</t>
    <phoneticPr fontId="18" type="noConversion"/>
  </si>
  <si>
    <t>0</t>
    <phoneticPr fontId="18" type="noConversion"/>
  </si>
  <si>
    <t>0</t>
    <phoneticPr fontId="18" type="noConversion"/>
  </si>
  <si>
    <t>기본급(중국인)</t>
    <phoneticPr fontId="18" type="noConversion"/>
  </si>
  <si>
    <t>기본급(한국인)</t>
    <phoneticPr fontId="18" type="noConversion"/>
  </si>
  <si>
    <t>10,000원*1명*13개월=</t>
    <phoneticPr fontId="18" type="noConversion"/>
  </si>
  <si>
    <t>10,000원*1명*13월=</t>
    <phoneticPr fontId="18" type="noConversion"/>
  </si>
  <si>
    <t>300원*1명*12월=</t>
    <phoneticPr fontId="18" type="noConversion"/>
  </si>
  <si>
    <t>10,000원*1명*1회=</t>
    <phoneticPr fontId="18" type="noConversion"/>
  </si>
  <si>
    <t>1,000원*2회=</t>
    <phoneticPr fontId="18" type="noConversion"/>
  </si>
  <si>
    <t>2,000원*2회=</t>
    <phoneticPr fontId="18" type="noConversion"/>
  </si>
  <si>
    <t>1,000원*10회=</t>
    <phoneticPr fontId="18" type="noConversion"/>
  </si>
  <si>
    <t>0</t>
    <phoneticPr fontId="18" type="noConversion"/>
  </si>
  <si>
    <t>5,000원*1회=</t>
    <phoneticPr fontId="18" type="noConversion"/>
  </si>
  <si>
    <t>5,000원*2회=</t>
    <phoneticPr fontId="18" type="noConversion"/>
  </si>
  <si>
    <t>5,000원*2회=</t>
    <phoneticPr fontId="18" type="noConversion"/>
  </si>
  <si>
    <t>2,000원*2회=</t>
    <phoneticPr fontId="18" type="noConversion"/>
  </si>
  <si>
    <t>5,000원*1회=</t>
    <phoneticPr fontId="18" type="noConversion"/>
  </si>
  <si>
    <t>10원*400개=</t>
    <phoneticPr fontId="18" type="noConversion"/>
  </si>
  <si>
    <r>
      <t>미소축제</t>
    </r>
    <r>
      <rPr>
        <u val="singleAccounting"/>
        <sz val="11"/>
        <color theme="1"/>
        <rFont val="함초롬바탕"/>
        <family val="1"/>
        <charset val="129"/>
      </rPr>
      <t>(명칭변경)</t>
    </r>
    <phoneticPr fontId="18" type="noConversion"/>
  </si>
  <si>
    <t>10,000원*1년*1회=</t>
    <phoneticPr fontId="18" type="noConversion"/>
  </si>
  <si>
    <t>100원*25명=</t>
    <phoneticPr fontId="18" type="noConversion"/>
  </si>
  <si>
    <t>2,500원*1회=</t>
    <phoneticPr fontId="18" type="noConversion"/>
  </si>
  <si>
    <t>40원*25명=</t>
    <phoneticPr fontId="18" type="noConversion"/>
  </si>
  <si>
    <t>18원*500부=</t>
    <phoneticPr fontId="18" type="noConversion"/>
  </si>
  <si>
    <t>500원*1년*4회=</t>
    <phoneticPr fontId="18" type="noConversion"/>
  </si>
  <si>
    <t>100원*25명*1년*1회=</t>
    <phoneticPr fontId="18" type="noConversion"/>
  </si>
  <si>
    <t>750원*2회=</t>
    <phoneticPr fontId="18" type="noConversion"/>
  </si>
  <si>
    <t>5,000원*2회=</t>
    <phoneticPr fontId="18" type="noConversion"/>
  </si>
  <si>
    <t>185원*130명=</t>
    <phoneticPr fontId="18" type="noConversion"/>
  </si>
  <si>
    <t>1,000원*3회=</t>
    <phoneticPr fontId="18" type="noConversion"/>
  </si>
  <si>
    <t>500원*5회=</t>
    <phoneticPr fontId="18" type="noConversion"/>
  </si>
  <si>
    <t>1,000원*2회=</t>
    <phoneticPr fontId="18" type="noConversion"/>
  </si>
  <si>
    <t>700원*10회=</t>
    <phoneticPr fontId="18" type="noConversion"/>
  </si>
  <si>
    <t>1,000원*2회=</t>
    <phoneticPr fontId="18" type="noConversion"/>
  </si>
  <si>
    <t>2000원*2회=</t>
    <phoneticPr fontId="18" type="noConversion"/>
  </si>
  <si>
    <t>150원*5명*4팀*1회=</t>
    <phoneticPr fontId="18" type="noConversion"/>
  </si>
  <si>
    <t>150원*20명*1년*2회=</t>
    <phoneticPr fontId="18" type="noConversion"/>
  </si>
  <si>
    <t>200*20명=</t>
    <phoneticPr fontId="18" type="noConversion"/>
  </si>
  <si>
    <t>5,000원*4명=</t>
    <phoneticPr fontId="18" type="noConversion"/>
  </si>
  <si>
    <t>3,000원*7학급=</t>
    <phoneticPr fontId="18" type="noConversion"/>
  </si>
  <si>
    <t>10,000원*6회=</t>
    <phoneticPr fontId="18" type="noConversion"/>
  </si>
  <si>
    <t>4,000원*5회=</t>
    <phoneticPr fontId="18" type="noConversion"/>
  </si>
  <si>
    <t>2,000원*5회=</t>
    <phoneticPr fontId="18" type="noConversion"/>
  </si>
  <si>
    <t>3,000 *2종*1회=</t>
    <phoneticPr fontId="18" type="noConversion"/>
  </si>
  <si>
    <t>8,000원*1회=</t>
    <phoneticPr fontId="18" type="noConversion"/>
  </si>
  <si>
    <t>500원*2회=</t>
    <phoneticPr fontId="18" type="noConversion"/>
  </si>
  <si>
    <t>500원*6회=</t>
    <phoneticPr fontId="18" type="noConversion"/>
  </si>
  <si>
    <t>1,000원*2회</t>
    <phoneticPr fontId="18" type="noConversion"/>
  </si>
  <si>
    <t>1,000원*6개 학년=</t>
    <phoneticPr fontId="18" type="noConversion"/>
  </si>
  <si>
    <t>500원*4회=</t>
    <phoneticPr fontId="18" type="noConversion"/>
  </si>
  <si>
    <t>500원*4회=</t>
    <phoneticPr fontId="18" type="noConversion"/>
  </si>
  <si>
    <t>500원*5부서=</t>
    <phoneticPr fontId="18" type="noConversion"/>
  </si>
  <si>
    <t>10원*100명*1회=</t>
    <phoneticPr fontId="18" type="noConversion"/>
  </si>
  <si>
    <t>100원*6상자*5회=</t>
    <phoneticPr fontId="18" type="noConversion"/>
  </si>
  <si>
    <t>30원*40명*10월=</t>
    <phoneticPr fontId="18" type="noConversion"/>
  </si>
  <si>
    <t>500원*10회=</t>
    <phoneticPr fontId="18" type="noConversion"/>
  </si>
  <si>
    <t>1,000원*3회=</t>
    <phoneticPr fontId="18" type="noConversion"/>
  </si>
  <si>
    <t>200원*5회=</t>
    <phoneticPr fontId="18" type="noConversion"/>
  </si>
  <si>
    <t>영어과대회운영비</t>
    <phoneticPr fontId="18" type="noConversion"/>
  </si>
  <si>
    <t>중국어과대회운영비</t>
    <phoneticPr fontId="18" type="noConversion"/>
  </si>
  <si>
    <t>1,000원*1회=</t>
    <phoneticPr fontId="18" type="noConversion"/>
  </si>
  <si>
    <t>외국어대회 운영비</t>
    <phoneticPr fontId="18" type="noConversion"/>
  </si>
  <si>
    <t>외국어대회 운영비</t>
    <phoneticPr fontId="18" type="noConversion"/>
  </si>
  <si>
    <t>25,000원*1회=</t>
    <phoneticPr fontId="18" type="noConversion"/>
  </si>
  <si>
    <t>600원*4회=</t>
    <phoneticPr fontId="18" type="noConversion"/>
  </si>
  <si>
    <t>한글날 행사 물품 구입</t>
    <phoneticPr fontId="18" type="noConversion"/>
  </si>
  <si>
    <t>5,000원*1년*1회=</t>
    <phoneticPr fontId="18" type="noConversion"/>
  </si>
  <si>
    <t>2,000원*1년*2회=</t>
    <phoneticPr fontId="18" type="noConversion"/>
  </si>
  <si>
    <t>3,500원*1회=</t>
    <phoneticPr fontId="18" type="noConversion"/>
  </si>
  <si>
    <t>100원*20명=</t>
    <phoneticPr fontId="18" type="noConversion"/>
  </si>
  <si>
    <t>1,000원*1회=</t>
    <phoneticPr fontId="18" type="noConversion"/>
  </si>
  <si>
    <t>5원*300장*1년*2회=</t>
    <phoneticPr fontId="18" type="noConversion"/>
  </si>
  <si>
    <t>200원*10회=</t>
    <phoneticPr fontId="18" type="noConversion"/>
  </si>
  <si>
    <t>4,000원*3회=</t>
    <phoneticPr fontId="18" type="noConversion"/>
  </si>
  <si>
    <t>인솔교사 지원비</t>
    <phoneticPr fontId="18" type="noConversion"/>
  </si>
  <si>
    <t>미술교재교구</t>
    <phoneticPr fontId="18" type="noConversion"/>
  </si>
  <si>
    <t>답사비</t>
    <phoneticPr fontId="18" type="noConversion"/>
  </si>
  <si>
    <t xml:space="preserve">인솔교사지원비 </t>
    <phoneticPr fontId="18" type="noConversion"/>
  </si>
  <si>
    <t>답사비 등</t>
    <phoneticPr fontId="18" type="noConversion"/>
  </si>
  <si>
    <t>예산구분 :</t>
    <phoneticPr fontId="7" type="noConversion"/>
  </si>
  <si>
    <t>세입 항목</t>
    <phoneticPr fontId="18" type="noConversion"/>
  </si>
  <si>
    <t>세부내역</t>
    <phoneticPr fontId="18" type="noConversion"/>
  </si>
  <si>
    <t>증감액</t>
    <phoneticPr fontId="18" type="noConversion"/>
  </si>
  <si>
    <t>입학금, 수업료</t>
    <phoneticPr fontId="18" type="noConversion"/>
  </si>
  <si>
    <t>인건비</t>
    <phoneticPr fontId="18" type="noConversion"/>
  </si>
  <si>
    <t>일반운영비</t>
    <phoneticPr fontId="18" type="noConversion"/>
  </si>
  <si>
    <t>교수학습활동비</t>
    <phoneticPr fontId="7" type="noConversion"/>
  </si>
  <si>
    <t>각종행사
(평가회비)</t>
    <phoneticPr fontId="7" type="noConversion"/>
  </si>
  <si>
    <t>교육과정운영외</t>
    <phoneticPr fontId="7" type="noConversion"/>
  </si>
  <si>
    <t>학생복리비</t>
    <phoneticPr fontId="7" type="noConversion"/>
  </si>
  <si>
    <t>보건관리 외</t>
    <phoneticPr fontId="7" type="noConversion"/>
  </si>
  <si>
    <t>교내행사평가회</t>
    <phoneticPr fontId="7" type="noConversion"/>
  </si>
  <si>
    <t>자산취득비</t>
    <phoneticPr fontId="7" type="noConversion"/>
  </si>
  <si>
    <t>대규모시설보수비 외</t>
    <phoneticPr fontId="7" type="noConversion"/>
  </si>
  <si>
    <t>소계</t>
    <phoneticPr fontId="7" type="noConversion"/>
  </si>
  <si>
    <t>소계</t>
    <phoneticPr fontId="7" type="noConversion"/>
  </si>
  <si>
    <t>계속비이월</t>
    <phoneticPr fontId="18" type="noConversion"/>
  </si>
  <si>
    <t>소계</t>
    <phoneticPr fontId="7" type="noConversion"/>
  </si>
  <si>
    <t>총계</t>
    <phoneticPr fontId="18" type="noConversion"/>
  </si>
  <si>
    <t>총계</t>
    <phoneticPr fontId="18" type="noConversion"/>
  </si>
  <si>
    <t>2019 학년도</t>
    <phoneticPr fontId="18" type="noConversion"/>
  </si>
  <si>
    <t>0</t>
    <phoneticPr fontId="18" type="noConversion"/>
  </si>
  <si>
    <t>본예산대비 증감액</t>
    <phoneticPr fontId="18" type="noConversion"/>
  </si>
  <si>
    <t>산출기초</t>
    <phoneticPr fontId="18" type="noConversion"/>
  </si>
  <si>
    <t>2019 본예산액</t>
    <phoneticPr fontId="18" type="noConversion"/>
  </si>
  <si>
    <t>교과활동(초)</t>
    <phoneticPr fontId="18" type="noConversion"/>
  </si>
  <si>
    <t>소주한국학교회계 세입 세출 예산서(안)</t>
    <phoneticPr fontId="7" type="noConversion"/>
  </si>
  <si>
    <t>(1차 추가경정예산)</t>
    <phoneticPr fontId="7" type="noConversion"/>
  </si>
  <si>
    <t>제1조  2019학년도 소주한국학교회계 1차추가경정 세입ㆍ세출예산 총액은 각각 ￥22,681,523.34원으로 하며, 세입ㆍ세출의 명세는 “세입ㆍ세출예산서”와 같다.
제2조  국가 또는 지방자치단체 등으로부터 그 용도가 지정되고 소요전액이 교부된 경비 또는 수익자부담경비는 추가경정예산의 성립 이전에 이를 사용할 수 있으며, 이는 동일 회계연도내의 차기 추가경정예산에 계상한다. 다만, 회계연도말 2월 이내에 용도가 지정되고 소요전액이 교부된 경비(목적사업비 등)에 대해서 불가피한 사유로 추가경정예산을 편성하지 못할 경우 학교운영위원회의 심의를 받은 것으로 간주 처리한다.
제3조  회계 개시전까지 예산이 확정되지 않았을 경우에는 사학기관 재무 회계 제17조(준예산) 규정에 의하여 다음의 경비를 전년도 예산에 준하여 집행할 수 있다.
         1. 교직원의 보수
         2. 학교교육에 직접 사용되는 필수적 경비
         3. 학교시설의 유지관리비
         4. 법률상 지급의무가 있는 경비</t>
    <phoneticPr fontId="7" type="noConversion"/>
  </si>
  <si>
    <t>1차 추가경정</t>
    <phoneticPr fontId="7" type="noConversion"/>
  </si>
  <si>
    <t>2019학년도 소주한국학교 제1차 추가경정예산</t>
    <phoneticPr fontId="18" type="noConversion"/>
  </si>
  <si>
    <t>수익자부담경비</t>
    <phoneticPr fontId="18" type="noConversion"/>
  </si>
  <si>
    <t>2020학년도 소주한국학교 본예산 요구서</t>
    <phoneticPr fontId="18" type="noConversion"/>
  </si>
  <si>
    <t>2020 요구액</t>
    <phoneticPr fontId="18" type="noConversion"/>
  </si>
  <si>
    <t>증감사유 작성</t>
    <phoneticPr fontId="18" type="noConversion"/>
  </si>
  <si>
    <t>2,500원*7명*12월=</t>
    <phoneticPr fontId="18" type="noConversion"/>
  </si>
  <si>
    <t>재임용자 7명</t>
    <phoneticPr fontId="18" type="noConversion"/>
  </si>
  <si>
    <t>반 증설 대비</t>
    <phoneticPr fontId="18" type="noConversion"/>
  </si>
  <si>
    <t>58,000원*12월=</t>
    <phoneticPr fontId="18" type="noConversion"/>
  </si>
  <si>
    <t>현재경력수당 월 57,360원</t>
    <phoneticPr fontId="18" type="noConversion"/>
  </si>
  <si>
    <t>9월 1달 초과근무비 21,280원</t>
    <phoneticPr fontId="18" type="noConversion"/>
  </si>
  <si>
    <t>50,000원*2년=</t>
    <phoneticPr fontId="18" type="noConversion"/>
  </si>
  <si>
    <t>2018, 2019 시설보수 적립금</t>
    <phoneticPr fontId="18" type="noConversion"/>
  </si>
  <si>
    <t>유초등</t>
    <phoneticPr fontId="18" type="noConversion"/>
  </si>
  <si>
    <t>중등</t>
    <phoneticPr fontId="18" type="noConversion"/>
  </si>
  <si>
    <t>200원*200명*2회=</t>
    <phoneticPr fontId="18" type="noConversion"/>
  </si>
  <si>
    <t>300원*150명*2회=</t>
    <phoneticPr fontId="18" type="noConversion"/>
  </si>
  <si>
    <t>2019년도중 신축경비 집행</t>
    <phoneticPr fontId="18" type="noConversion"/>
  </si>
  <si>
    <t>100원*15종*10회=</t>
    <phoneticPr fontId="18" type="noConversion"/>
  </si>
  <si>
    <t>공구비용 필요</t>
    <phoneticPr fontId="18" type="noConversion"/>
  </si>
  <si>
    <t>0</t>
    <phoneticPr fontId="18" type="noConversion"/>
  </si>
  <si>
    <t>교직원 협의회로 통합</t>
    <phoneticPr fontId="18" type="noConversion"/>
  </si>
  <si>
    <t>2019년도기준 평균 5200원</t>
    <phoneticPr fontId="18" type="noConversion"/>
  </si>
  <si>
    <t>경력 1년 산입</t>
    <phoneticPr fontId="18" type="noConversion"/>
  </si>
  <si>
    <t>500원*1명*12월=</t>
    <phoneticPr fontId="18" type="noConversion"/>
  </si>
  <si>
    <t xml:space="preserve">행정직원(한국)
보건교사 등
</t>
    <phoneticPr fontId="18" type="noConversion"/>
  </si>
  <si>
    <r>
      <t>행정직원</t>
    </r>
    <r>
      <rPr>
        <sz val="11"/>
        <rFont val="함초롬바탕"/>
        <family val="1"/>
        <charset val="129"/>
      </rPr>
      <t>(</t>
    </r>
    <r>
      <rPr>
        <sz val="11"/>
        <color theme="1"/>
        <rFont val="함초롬바탕"/>
        <family val="1"/>
        <charset val="129"/>
      </rPr>
      <t>중국</t>
    </r>
    <r>
      <rPr>
        <sz val="11"/>
        <rFont val="함초롬바탕"/>
        <family val="1"/>
        <charset val="129"/>
      </rPr>
      <t xml:space="preserve">)
</t>
    </r>
    <phoneticPr fontId="18" type="noConversion"/>
  </si>
  <si>
    <t>2020학년도 소주한국학교 본예산안</t>
    <phoneticPr fontId="18" type="noConversion"/>
  </si>
  <si>
    <t>2020 본예산액</t>
    <phoneticPr fontId="7" type="noConversion"/>
  </si>
  <si>
    <t>증감사유</t>
    <phoneticPr fontId="18" type="noConversion"/>
  </si>
  <si>
    <t>2019학년도 입학생기준</t>
    <phoneticPr fontId="18" type="noConversion"/>
  </si>
  <si>
    <t>68,500원*1년*1회=</t>
    <phoneticPr fontId="7" type="noConversion"/>
  </si>
  <si>
    <t>2,000,000원*1회=</t>
    <phoneticPr fontId="7" type="noConversion"/>
  </si>
  <si>
    <t>신축비</t>
    <phoneticPr fontId="18" type="noConversion"/>
  </si>
  <si>
    <t>장기수선금</t>
    <phoneticPr fontId="18" type="noConversion"/>
  </si>
  <si>
    <t>50,000원*2년=</t>
    <phoneticPr fontId="18" type="noConversion"/>
  </si>
  <si>
    <t>신축경비 잔액</t>
    <phoneticPr fontId="18" type="noConversion"/>
  </si>
  <si>
    <t>장기수선금 적립</t>
    <phoneticPr fontId="18" type="noConversion"/>
  </si>
  <si>
    <t>25,800원*25*1년=</t>
    <phoneticPr fontId="7" type="noConversion"/>
  </si>
  <si>
    <t>수학여행비 포함</t>
    <phoneticPr fontId="18" type="noConversion"/>
  </si>
  <si>
    <t>학생수 증가 반영</t>
    <phoneticPr fontId="18" type="noConversion"/>
  </si>
  <si>
    <t>44원*300명*183일=</t>
    <phoneticPr fontId="7" type="noConversion"/>
  </si>
  <si>
    <t>3,000,000원*1년=</t>
    <phoneticPr fontId="7" type="noConversion"/>
  </si>
  <si>
    <t>2019 교부액기준으로 예상</t>
    <phoneticPr fontId="18" type="noConversion"/>
  </si>
  <si>
    <t>200원*50명=</t>
    <phoneticPr fontId="7" type="noConversion"/>
  </si>
  <si>
    <t>5원*1800부=</t>
    <phoneticPr fontId="7" type="noConversion"/>
  </si>
  <si>
    <t>실제 순증액</t>
    <phoneticPr fontId="18" type="noConversion"/>
  </si>
  <si>
    <t>입학금+수업료+교육부지원+자체수입</t>
    <phoneticPr fontId="18" type="noConversion"/>
  </si>
  <si>
    <t>500원*5명*1년=</t>
    <phoneticPr fontId="18" type="noConversion"/>
  </si>
  <si>
    <t>5,800원*7명*1년=</t>
    <phoneticPr fontId="18" type="noConversion"/>
  </si>
  <si>
    <t>300원*10종*10회=</t>
    <phoneticPr fontId="18" type="noConversion"/>
  </si>
  <si>
    <t>보건직 채용으로 보건용품 구매증가</t>
    <phoneticPr fontId="18" type="noConversion"/>
  </si>
  <si>
    <t>1,600원*3개소*2회=</t>
    <phoneticPr fontId="18" type="noConversion"/>
  </si>
  <si>
    <t>검사항목 늘리라는 위생국 요구사항</t>
    <phoneticPr fontId="18" type="noConversion"/>
  </si>
  <si>
    <t>150원*430명*1회=</t>
    <phoneticPr fontId="18" type="noConversion"/>
  </si>
  <si>
    <t>학생수 증가</t>
    <phoneticPr fontId="18" type="noConversion"/>
  </si>
  <si>
    <t>150원*54명*10회=</t>
    <phoneticPr fontId="18" type="noConversion"/>
  </si>
  <si>
    <t>150원*12명*2회=</t>
    <phoneticPr fontId="18" type="noConversion"/>
  </si>
  <si>
    <t>교직원수 증가</t>
    <phoneticPr fontId="18" type="noConversion"/>
  </si>
  <si>
    <t>100,000원*2회=</t>
    <phoneticPr fontId="18" type="noConversion"/>
  </si>
  <si>
    <t>농구장 특이소요 사업집행 대비 16만원</t>
    <phoneticPr fontId="18" type="noConversion"/>
  </si>
  <si>
    <t>수익자부담경비 및 신축경비 제외</t>
    <phoneticPr fontId="18" type="noConversion"/>
  </si>
  <si>
    <t>면접 등 채용비용</t>
    <phoneticPr fontId="18" type="noConversion"/>
  </si>
  <si>
    <t>심사수당 외</t>
    <phoneticPr fontId="18" type="noConversion"/>
  </si>
  <si>
    <t>비용신설</t>
    <phoneticPr fontId="18" type="noConversion"/>
  </si>
  <si>
    <t>1,000원*15회=</t>
    <phoneticPr fontId="18" type="noConversion"/>
  </si>
  <si>
    <t>사무용품 구입 증가</t>
    <phoneticPr fontId="18" type="noConversion"/>
  </si>
  <si>
    <t>300원*10월=</t>
    <phoneticPr fontId="18" type="noConversion"/>
  </si>
  <si>
    <t>5,000원*2명*5회=</t>
    <phoneticPr fontId="18" type="noConversion"/>
  </si>
  <si>
    <t>전용선 가입</t>
    <phoneticPr fontId="18" type="noConversion"/>
  </si>
  <si>
    <t>전자결재시스템 요금</t>
    <phoneticPr fontId="18" type="noConversion"/>
  </si>
  <si>
    <t>1,500원*12월=</t>
    <phoneticPr fontId="18" type="noConversion"/>
  </si>
  <si>
    <t>전자결재시스템 가입</t>
    <phoneticPr fontId="18" type="noConversion"/>
  </si>
  <si>
    <t>6,000원*5명*13월=</t>
    <phoneticPr fontId="18" type="noConversion"/>
  </si>
  <si>
    <t>배전실전기제어용역</t>
    <phoneticPr fontId="18" type="noConversion"/>
  </si>
  <si>
    <t>99,500원*1년=</t>
    <phoneticPr fontId="18" type="noConversion"/>
  </si>
  <si>
    <t>배전실 제어용역 필요</t>
    <phoneticPr fontId="18" type="noConversion"/>
  </si>
  <si>
    <t>승강기관리용역</t>
    <phoneticPr fontId="18" type="noConversion"/>
  </si>
  <si>
    <t>4,600원*1년=</t>
    <phoneticPr fontId="18" type="noConversion"/>
  </si>
  <si>
    <t>하자기간 종료되어 관리용역필요</t>
    <phoneticPr fontId="18" type="noConversion"/>
  </si>
  <si>
    <t>12,000원*12월=</t>
    <phoneticPr fontId="18" type="noConversion"/>
  </si>
  <si>
    <t>학생수 증가</t>
    <phoneticPr fontId="18" type="noConversion"/>
  </si>
  <si>
    <t>성교육관련</t>
    <phoneticPr fontId="18" type="noConversion"/>
  </si>
  <si>
    <t>200원*10종=</t>
    <phoneticPr fontId="18" type="noConversion"/>
  </si>
  <si>
    <t>4,000원*2학기=</t>
    <phoneticPr fontId="18" type="noConversion"/>
  </si>
  <si>
    <t>학생수 증가</t>
    <phoneticPr fontId="18" type="noConversion"/>
  </si>
  <si>
    <t>실과 교구 구입</t>
    <phoneticPr fontId="18" type="noConversion"/>
  </si>
  <si>
    <t>5,6학년 교구 구입</t>
    <phoneticPr fontId="18" type="noConversion"/>
  </si>
  <si>
    <t>체육 교구 구입</t>
    <phoneticPr fontId="18" type="noConversion"/>
  </si>
  <si>
    <t>1,500원*2학기=</t>
    <phoneticPr fontId="18" type="noConversion"/>
  </si>
  <si>
    <t>2020 신설-교구 부족분 구입</t>
    <phoneticPr fontId="18" type="noConversion"/>
  </si>
  <si>
    <t>음악 교구 구입</t>
    <phoneticPr fontId="18" type="noConversion"/>
  </si>
  <si>
    <t>2,500원*2학기=</t>
    <phoneticPr fontId="18" type="noConversion"/>
  </si>
  <si>
    <t>미술 교구 구입</t>
    <phoneticPr fontId="18" type="noConversion"/>
  </si>
  <si>
    <t>500원*8학급=</t>
    <phoneticPr fontId="18" type="noConversion"/>
  </si>
  <si>
    <t>학급당 500원으로 증액</t>
    <phoneticPr fontId="18" type="noConversion"/>
  </si>
  <si>
    <t>구입비 인상</t>
    <phoneticPr fontId="18" type="noConversion"/>
  </si>
  <si>
    <t>교재구입</t>
    <phoneticPr fontId="18" type="noConversion"/>
  </si>
  <si>
    <t>1,000*2회=</t>
    <phoneticPr fontId="18" type="noConversion"/>
  </si>
  <si>
    <t>중국어 교재 구입 신설</t>
    <phoneticPr fontId="18" type="noConversion"/>
  </si>
  <si>
    <t>0</t>
    <phoneticPr fontId="18" type="noConversion"/>
  </si>
  <si>
    <t>대회 운영 종료</t>
    <phoneticPr fontId="18" type="noConversion"/>
  </si>
  <si>
    <t>10,000원*1회=</t>
    <phoneticPr fontId="18" type="noConversion"/>
  </si>
  <si>
    <t>4,000원*2회=</t>
    <phoneticPr fontId="18" type="noConversion"/>
  </si>
  <si>
    <t>소개비 인상</t>
    <phoneticPr fontId="18" type="noConversion"/>
  </si>
  <si>
    <t>학생수 증가 및 영어 정보화 사업</t>
    <phoneticPr fontId="18" type="noConversion"/>
  </si>
  <si>
    <t>학생용 도서구입</t>
    <phoneticPr fontId="18" type="noConversion"/>
  </si>
  <si>
    <t>1,500원*2회=</t>
    <phoneticPr fontId="18" type="noConversion"/>
  </si>
  <si>
    <t>윤독도서 활용</t>
    <phoneticPr fontId="18" type="noConversion"/>
  </si>
  <si>
    <t>교재 구입</t>
    <phoneticPr fontId="18" type="noConversion"/>
  </si>
  <si>
    <t>1,500원*2회=</t>
    <phoneticPr fontId="18" type="noConversion"/>
  </si>
  <si>
    <t>영어과 지도서 구입</t>
    <phoneticPr fontId="18" type="noConversion"/>
  </si>
  <si>
    <t>3,000원*3개 부서=</t>
    <phoneticPr fontId="18" type="noConversion"/>
  </si>
  <si>
    <t>2020 전통문화 기반 사업 지원</t>
    <phoneticPr fontId="18" type="noConversion"/>
  </si>
  <si>
    <t>2,500원*2회=</t>
    <phoneticPr fontId="18" type="noConversion"/>
  </si>
  <si>
    <t>재능기부 교통비만 지출</t>
    <phoneticPr fontId="18" type="noConversion"/>
  </si>
  <si>
    <t>50원*30명=</t>
    <phoneticPr fontId="18" type="noConversion"/>
  </si>
  <si>
    <t>인원수에 따른 조정</t>
    <phoneticPr fontId="18" type="noConversion"/>
  </si>
  <si>
    <t>50원*30명=</t>
    <phoneticPr fontId="18" type="noConversion"/>
  </si>
  <si>
    <t>1,000원*2학급=</t>
    <phoneticPr fontId="18" type="noConversion"/>
  </si>
  <si>
    <t>800원*4회=</t>
    <phoneticPr fontId="18" type="noConversion"/>
  </si>
  <si>
    <t>케이크비 및 물가상승에 따른 조정</t>
    <phoneticPr fontId="18" type="noConversion"/>
  </si>
  <si>
    <t>600원*8학급=</t>
    <phoneticPr fontId="18" type="noConversion"/>
  </si>
  <si>
    <t>3,500원*1회=</t>
    <phoneticPr fontId="18" type="noConversion"/>
  </si>
  <si>
    <t>8,000원*1회=</t>
    <phoneticPr fontId="18" type="noConversion"/>
  </si>
  <si>
    <t>8학급으로 인한 증가분</t>
    <phoneticPr fontId="18" type="noConversion"/>
  </si>
  <si>
    <t>학생수 증가 및 의상대여비 인상</t>
    <phoneticPr fontId="18" type="noConversion"/>
  </si>
  <si>
    <t>500원*16학급*1회=</t>
    <phoneticPr fontId="18" type="noConversion"/>
  </si>
  <si>
    <t>100원*40명=</t>
    <phoneticPr fontId="18" type="noConversion"/>
  </si>
  <si>
    <t>500원*8학급*1회=</t>
    <phoneticPr fontId="18" type="noConversion"/>
  </si>
  <si>
    <t xml:space="preserve"> 0</t>
    <phoneticPr fontId="18" type="noConversion"/>
  </si>
  <si>
    <t>과학교구비로 이관</t>
    <phoneticPr fontId="18" type="noConversion"/>
  </si>
  <si>
    <t>모범상장으로 전환</t>
    <phoneticPr fontId="18" type="noConversion"/>
  </si>
  <si>
    <t>학생수 증가 및 상품비 인상</t>
    <phoneticPr fontId="18" type="noConversion"/>
  </si>
  <si>
    <t>학급수 증가 및 물가 인상</t>
    <phoneticPr fontId="18" type="noConversion"/>
  </si>
  <si>
    <t>5,000원*3명=</t>
    <phoneticPr fontId="18" type="noConversion"/>
  </si>
  <si>
    <t>초등특성상 안전을 위한 담임 전체 답사</t>
    <phoneticPr fontId="18" type="noConversion"/>
  </si>
  <si>
    <t>200원*8학급=</t>
    <phoneticPr fontId="18" type="noConversion"/>
  </si>
  <si>
    <t>학급수 증가</t>
    <phoneticPr fontId="18" type="noConversion"/>
  </si>
  <si>
    <t>교육정보화운영(초)</t>
    <phoneticPr fontId="18" type="noConversion"/>
  </si>
  <si>
    <t>초등부 항목 미비로 인한 신설</t>
    <phoneticPr fontId="18" type="noConversion"/>
  </si>
  <si>
    <t>10,000원*2회=</t>
    <phoneticPr fontId="18" type="noConversion"/>
  </si>
  <si>
    <t>2019 악기미구입으로 인한 노후화</t>
    <phoneticPr fontId="18" type="noConversion"/>
  </si>
  <si>
    <t>4,000원*3대=</t>
    <phoneticPr fontId="18" type="noConversion"/>
  </si>
  <si>
    <t>2020 전통문화기반사업 신설</t>
    <phoneticPr fontId="18" type="noConversion"/>
  </si>
  <si>
    <t>전통문화기반사업풍물악기구입</t>
    <phoneticPr fontId="18" type="noConversion"/>
  </si>
  <si>
    <t>전통문화기반사업 가야금 구입</t>
    <phoneticPr fontId="18" type="noConversion"/>
  </si>
  <si>
    <t>7,500원*2회=</t>
    <phoneticPr fontId="18" type="noConversion"/>
  </si>
  <si>
    <t>시설용역관리</t>
    <phoneticPr fontId="18" type="noConversion"/>
  </si>
  <si>
    <t>800원*6개 학년=</t>
    <phoneticPr fontId="18" type="noConversion"/>
  </si>
  <si>
    <t>체육교구수리비</t>
    <phoneticPr fontId="18" type="noConversion"/>
  </si>
  <si>
    <t>체육교구 수리</t>
    <phoneticPr fontId="18" type="noConversion"/>
  </si>
  <si>
    <t>2,000원*1년*4회=</t>
    <phoneticPr fontId="18" type="noConversion"/>
  </si>
  <si>
    <t>화동교류전, 중국학교 교류전 포함</t>
    <phoneticPr fontId="18" type="noConversion"/>
  </si>
  <si>
    <t>업무이관(보건선생님)</t>
    <phoneticPr fontId="18" type="noConversion"/>
  </si>
  <si>
    <t>40원*50명*4회=</t>
    <phoneticPr fontId="18" type="noConversion"/>
  </si>
  <si>
    <t>임원수련회, 학생수 증가</t>
    <phoneticPr fontId="18" type="noConversion"/>
  </si>
  <si>
    <t>7,000원*1회=</t>
    <phoneticPr fontId="18" type="noConversion"/>
  </si>
  <si>
    <t>5,000원*2회=</t>
    <phoneticPr fontId="18" type="noConversion"/>
  </si>
  <si>
    <t>100원*20권=</t>
    <phoneticPr fontId="18" type="noConversion"/>
  </si>
  <si>
    <t>2000원*1회=</t>
    <phoneticPr fontId="18" type="noConversion"/>
  </si>
  <si>
    <t>2,000원*1년*2회=</t>
    <phoneticPr fontId="18" type="noConversion"/>
  </si>
  <si>
    <t>교류활동비</t>
    <phoneticPr fontId="18" type="noConversion"/>
  </si>
  <si>
    <t>1000원*2회</t>
    <phoneticPr fontId="18" type="noConversion"/>
  </si>
  <si>
    <t>특색사업(중)</t>
    <phoneticPr fontId="18" type="noConversion"/>
  </si>
  <si>
    <t>교육과정운영사업에서 이동</t>
    <phoneticPr fontId="18" type="noConversion"/>
  </si>
  <si>
    <t>신설</t>
    <phoneticPr fontId="18" type="noConversion"/>
  </si>
  <si>
    <t>1,000원*15부서=</t>
    <phoneticPr fontId="18" type="noConversion"/>
  </si>
  <si>
    <t>또바기 독서기록장 제작</t>
    <phoneticPr fontId="18" type="noConversion"/>
  </si>
  <si>
    <t>30원*300권=</t>
    <phoneticPr fontId="18" type="noConversion"/>
  </si>
  <si>
    <t>300원*40권=</t>
    <phoneticPr fontId="18" type="noConversion"/>
  </si>
  <si>
    <t>단가 인상, 학생 수 증가</t>
    <phoneticPr fontId="18" type="noConversion"/>
  </si>
  <si>
    <t>2,000원*3회=</t>
    <phoneticPr fontId="18" type="noConversion"/>
  </si>
  <si>
    <t>실행 횟수 증가</t>
    <phoneticPr fontId="18" type="noConversion"/>
  </si>
  <si>
    <t>실행 횟수 증가</t>
    <phoneticPr fontId="18" type="noConversion"/>
  </si>
  <si>
    <t>소요비용 삭감</t>
    <phoneticPr fontId="18" type="noConversion"/>
  </si>
  <si>
    <t>30원*250부=</t>
    <phoneticPr fontId="18" type="noConversion"/>
  </si>
  <si>
    <t>발행부수 증가</t>
    <phoneticPr fontId="18" type="noConversion"/>
  </si>
  <si>
    <t>학사일정표제작</t>
    <phoneticPr fontId="18" type="noConversion"/>
  </si>
  <si>
    <t>10원*250부=</t>
    <phoneticPr fontId="18" type="noConversion"/>
  </si>
  <si>
    <t>신설(기존에는 스콜프로파일제작비에 포함)</t>
    <phoneticPr fontId="18" type="noConversion"/>
  </si>
  <si>
    <t>20원*50부=</t>
    <phoneticPr fontId="18" type="noConversion"/>
  </si>
  <si>
    <t>기 배부로 인해 10학년만 배부</t>
    <phoneticPr fontId="18" type="noConversion"/>
  </si>
  <si>
    <t>러닝타임</t>
    <phoneticPr fontId="18" type="noConversion"/>
  </si>
  <si>
    <t>1000원*2회=</t>
    <phoneticPr fontId="18" type="noConversion"/>
  </si>
  <si>
    <t>슈퍼스터디 폐지 후 신설</t>
    <phoneticPr fontId="18" type="noConversion"/>
  </si>
  <si>
    <t>초등</t>
    <phoneticPr fontId="18" type="noConversion"/>
  </si>
  <si>
    <t>4,000원*35명*1회=</t>
    <phoneticPr fontId="18" type="noConversion"/>
  </si>
  <si>
    <t>6학년 교류학습경비</t>
    <phoneticPr fontId="18" type="noConversion"/>
  </si>
  <si>
    <t>미술 학습자료 구입</t>
    <phoneticPr fontId="18" type="noConversion"/>
  </si>
  <si>
    <t>1000원*3개학년=</t>
    <phoneticPr fontId="18" type="noConversion"/>
  </si>
  <si>
    <t>자율 동아리 활동 경비</t>
    <phoneticPr fontId="18" type="noConversion"/>
  </si>
  <si>
    <t>500원*12부서=</t>
    <phoneticPr fontId="18" type="noConversion"/>
  </si>
  <si>
    <t>150원*40명*1년*1회=</t>
    <phoneticPr fontId="18" type="noConversion"/>
  </si>
  <si>
    <t>1000원*1년*5회=</t>
    <phoneticPr fontId="18" type="noConversion"/>
  </si>
  <si>
    <t>200원*10종*12회=</t>
    <phoneticPr fontId="18" type="noConversion"/>
  </si>
  <si>
    <t>130원*250상자=</t>
    <phoneticPr fontId="18" type="noConversion"/>
  </si>
  <si>
    <t>3,500원*12명*1회=</t>
    <phoneticPr fontId="18" type="noConversion"/>
  </si>
  <si>
    <t>재산보험가입수수료</t>
    <phoneticPr fontId="18" type="noConversion"/>
  </si>
  <si>
    <t>22,000원*1년=</t>
    <phoneticPr fontId="18" type="noConversion"/>
  </si>
  <si>
    <t>재산보험 가입필요</t>
    <phoneticPr fontId="18" type="noConversion"/>
  </si>
  <si>
    <t>기업소득세면세신청비용</t>
    <phoneticPr fontId="18" type="noConversion"/>
  </si>
  <si>
    <t>20,000원*1회=</t>
    <phoneticPr fontId="18" type="noConversion"/>
  </si>
  <si>
    <t>우리학교 면세추진</t>
    <phoneticPr fontId="18" type="noConversion"/>
  </si>
  <si>
    <t>7,500원*1년=</t>
    <phoneticPr fontId="18" type="noConversion"/>
  </si>
  <si>
    <t>회계검사비 및 시스템이용료</t>
    <phoneticPr fontId="18" type="noConversion"/>
  </si>
  <si>
    <t>회계시스템 유지관리비 1천원</t>
    <phoneticPr fontId="18" type="noConversion"/>
  </si>
  <si>
    <t>2,000원*10회=</t>
    <phoneticPr fontId="18" type="noConversion"/>
  </si>
  <si>
    <t>편입학시험관련운영비</t>
    <phoneticPr fontId="18" type="noConversion"/>
  </si>
  <si>
    <t>1,000원*10회=</t>
    <phoneticPr fontId="18" type="noConversion"/>
  </si>
  <si>
    <t>성교육 실시</t>
    <phoneticPr fontId="18" type="noConversion"/>
  </si>
  <si>
    <t>25,800원*144명*1년=</t>
    <phoneticPr fontId="7" type="noConversion"/>
  </si>
  <si>
    <t>세입-세출 차액</t>
    <phoneticPr fontId="18" type="noConversion"/>
  </si>
  <si>
    <t>초등</t>
    <phoneticPr fontId="18" type="noConversion"/>
  </si>
  <si>
    <t>중등</t>
    <phoneticPr fontId="18" type="noConversion"/>
  </si>
  <si>
    <t>초등</t>
    <phoneticPr fontId="18" type="noConversion"/>
  </si>
  <si>
    <t>200원*200명*2회=</t>
    <phoneticPr fontId="18" type="noConversion"/>
  </si>
  <si>
    <t>300원*150명*2회=</t>
    <phoneticPr fontId="18" type="noConversion"/>
  </si>
  <si>
    <t>4,000원*35명*1회=</t>
    <phoneticPr fontId="18" type="noConversion"/>
  </si>
  <si>
    <t>4,000원*60명*1회=</t>
    <phoneticPr fontId="18" type="noConversion"/>
  </si>
  <si>
    <t>4,000원*40명*1회=</t>
    <phoneticPr fontId="18" type="noConversion"/>
  </si>
  <si>
    <t>26원*420명*183일=</t>
    <phoneticPr fontId="7" type="noConversion"/>
  </si>
  <si>
    <t>26원*420명*183일=</t>
    <phoneticPr fontId="7" type="noConversion"/>
  </si>
  <si>
    <t>수학여행</t>
    <phoneticPr fontId="18" type="noConversion"/>
  </si>
  <si>
    <t>고등</t>
    <phoneticPr fontId="18" type="noConversion"/>
  </si>
  <si>
    <t>4,000원*60명*1회=</t>
    <phoneticPr fontId="18" type="noConversion"/>
  </si>
  <si>
    <t>4,000원*40명*1회=</t>
    <phoneticPr fontId="18" type="noConversion"/>
  </si>
  <si>
    <t>9학년 수학여행</t>
    <phoneticPr fontId="18" type="noConversion"/>
  </si>
  <si>
    <t>11학년 수학여행</t>
    <phoneticPr fontId="18" type="noConversion"/>
  </si>
  <si>
    <t>185,000원*12월=</t>
    <phoneticPr fontId="18" type="noConversion"/>
  </si>
  <si>
    <t>9,000원*10월=</t>
    <phoneticPr fontId="18" type="noConversion"/>
  </si>
  <si>
    <t>3,520원*3대*10월=</t>
    <phoneticPr fontId="18" type="noConversion"/>
  </si>
  <si>
    <t>버스 1대 증가, 학생수 증가 등</t>
    <phoneticPr fontId="18" type="noConversion"/>
  </si>
  <si>
    <t>13,600원*4명*13월=</t>
    <phoneticPr fontId="18" type="noConversion"/>
  </si>
  <si>
    <t>4,500원*4명*12월=</t>
    <phoneticPr fontId="18" type="noConversion"/>
  </si>
  <si>
    <t>2,000원*4명*12월=</t>
    <phoneticPr fontId="18" type="noConversion"/>
  </si>
  <si>
    <t>5,000원*4명*1회=</t>
    <phoneticPr fontId="18" type="noConversion"/>
  </si>
  <si>
    <t>13,600원*4명*1회=</t>
    <phoneticPr fontId="18" type="noConversion"/>
  </si>
  <si>
    <t>2019년 3.5명, 2020년 4명 예상</t>
    <phoneticPr fontId="18" type="noConversion"/>
  </si>
  <si>
    <t>미술, 원어민(기존 중국어, 태권도)</t>
    <phoneticPr fontId="18" type="noConversion"/>
  </si>
  <si>
    <t>1,000원*2회=</t>
    <phoneticPr fontId="18" type="noConversion"/>
  </si>
  <si>
    <t>미술강사 계약체결</t>
    <phoneticPr fontId="18" type="noConversion"/>
  </si>
  <si>
    <t>500원*2학급=</t>
    <phoneticPr fontId="18" type="noConversion"/>
  </si>
  <si>
    <t>500원*12개 학급=</t>
    <phoneticPr fontId="18" type="noConversion"/>
  </si>
  <si>
    <t>체험 행사물품</t>
    <phoneticPr fontId="18" type="noConversion"/>
  </si>
  <si>
    <t>각종 체험활동 추가</t>
    <phoneticPr fontId="18" type="noConversion"/>
  </si>
  <si>
    <t>500원*3회=</t>
    <phoneticPr fontId="18" type="noConversion"/>
  </si>
  <si>
    <t>5원*100명*6회=</t>
    <phoneticPr fontId="18" type="noConversion"/>
  </si>
  <si>
    <t>학생건강검사비</t>
    <phoneticPr fontId="18" type="noConversion"/>
  </si>
  <si>
    <t>위생국 요구사항</t>
    <phoneticPr fontId="18" type="noConversion"/>
  </si>
  <si>
    <t>10,000원*10종*2회=</t>
    <phoneticPr fontId="18" type="noConversion"/>
  </si>
  <si>
    <t>자산취득 필요(노후 컴퓨터등)</t>
    <phoneticPr fontId="18" type="noConversion"/>
  </si>
  <si>
    <t>4,500원*10명=</t>
    <phoneticPr fontId="18" type="noConversion"/>
  </si>
  <si>
    <t>6,000원*4명=</t>
    <phoneticPr fontId="18" type="noConversion"/>
  </si>
  <si>
    <t>150원*3.5명*750시간=</t>
    <phoneticPr fontId="18" type="noConversion"/>
  </si>
  <si>
    <t>교과의 날(명칭변경)</t>
    <phoneticPr fontId="18" type="noConversion"/>
  </si>
  <si>
    <t>영양교육</t>
    <phoneticPr fontId="18" type="noConversion"/>
  </si>
  <si>
    <t>10원*400명*3회=</t>
    <phoneticPr fontId="18" type="noConversion"/>
  </si>
  <si>
    <t>신설</t>
    <phoneticPr fontId="18" type="noConversion"/>
  </si>
  <si>
    <t>학교홍보물품 구입</t>
    <phoneticPr fontId="18" type="noConversion"/>
  </si>
  <si>
    <t>100원*50개=</t>
    <phoneticPr fontId="18" type="noConversion"/>
  </si>
  <si>
    <t>도서관행사비용</t>
    <phoneticPr fontId="7" type="noConversion"/>
  </si>
  <si>
    <t>6학년배움여행물품비</t>
    <phoneticPr fontId="18" type="noConversion"/>
  </si>
  <si>
    <t>초등배움여행</t>
    <phoneticPr fontId="18" type="noConversion"/>
  </si>
  <si>
    <t>수학여행등</t>
    <phoneticPr fontId="18" type="noConversion"/>
  </si>
  <si>
    <t>차량보험등각종수수료</t>
    <phoneticPr fontId="7" type="noConversion"/>
  </si>
  <si>
    <t>4,000원*10회=</t>
    <phoneticPr fontId="18" type="noConversion"/>
  </si>
  <si>
    <t>차량보험 3대 2만원, 좌석보험 약 9천원</t>
    <phoneticPr fontId="18" type="noConversion"/>
  </si>
  <si>
    <t>중등교원 1명 순증, 2개반 증설 대비</t>
    <phoneticPr fontId="18" type="noConversion"/>
  </si>
  <si>
    <t>13,600원*34명*13월=</t>
    <phoneticPr fontId="18" type="noConversion"/>
  </si>
  <si>
    <t>1,000원*24개반*12월=</t>
    <phoneticPr fontId="18" type="noConversion"/>
  </si>
  <si>
    <t>700원*34명*10월=</t>
    <phoneticPr fontId="18" type="noConversion"/>
  </si>
  <si>
    <t>4,500원*34명*12월=</t>
    <phoneticPr fontId="18" type="noConversion"/>
  </si>
  <si>
    <t>3,000원*11명*1회=</t>
    <phoneticPr fontId="18" type="noConversion"/>
  </si>
  <si>
    <t>2,000원*11명*1회=</t>
    <phoneticPr fontId="18" type="noConversion"/>
  </si>
  <si>
    <t>13,600원*34명*1년=</t>
    <phoneticPr fontId="18" type="noConversion"/>
  </si>
  <si>
    <t>9명임용, 2개반 증설 대비</t>
    <phoneticPr fontId="18" type="noConversion"/>
  </si>
  <si>
    <t>11.7일 학생수 현황기준 106% 증가로 예상
431명기준</t>
    <phoneticPr fontId="18" type="noConversion"/>
  </si>
  <si>
    <t>1,830,000원*1년=</t>
    <phoneticPr fontId="7" type="noConversion"/>
  </si>
  <si>
    <t>500원*10회=</t>
    <phoneticPr fontId="7" type="noConversion"/>
  </si>
  <si>
    <t>20,000원*5회=</t>
    <phoneticPr fontId="7" type="noConversion"/>
  </si>
  <si>
    <t>2,000원*2학기=</t>
    <phoneticPr fontId="18" type="noConversion"/>
  </si>
  <si>
    <t>학생심리및 진로검사비</t>
    <phoneticPr fontId="18" type="noConversion"/>
  </si>
  <si>
    <t>학생 심리검사</t>
    <phoneticPr fontId="18" type="noConversion"/>
  </si>
  <si>
    <t>위생관리용품구입</t>
    <phoneticPr fontId="18" type="noConversion"/>
  </si>
  <si>
    <t>100원*10종*10회=</t>
    <phoneticPr fontId="18" type="noConversion"/>
  </si>
  <si>
    <t>학생마스크, 소독액등 구입비</t>
    <phoneticPr fontId="18" type="noConversion"/>
  </si>
  <si>
    <t>정수기 및 끓인물 기계유지비</t>
    <phoneticPr fontId="18" type="noConversion"/>
  </si>
  <si>
    <t>끓인물기계 임대비 및 정수기 유지관리비</t>
    <phoneticPr fontId="18" type="noConversion"/>
  </si>
  <si>
    <t>7,000원*4대=</t>
    <phoneticPr fontId="18" type="noConversion"/>
  </si>
  <si>
    <t>100원*30명*4개학년=</t>
    <phoneticPr fontId="18" type="noConversion"/>
  </si>
  <si>
    <t>5,440원*34명*1회=</t>
    <phoneticPr fontId="18" type="noConversion"/>
  </si>
  <si>
    <t>2,320원*7명*1회=</t>
    <phoneticPr fontId="18" type="noConversion"/>
  </si>
  <si>
    <t>3,360원*1명*12월=</t>
    <phoneticPr fontId="18" type="noConversion"/>
  </si>
  <si>
    <t>1,440원*1명*12월=</t>
    <phoneticPr fontId="18" type="noConversion"/>
  </si>
  <si>
    <t>90,575.31원*1회=</t>
    <phoneticPr fontId="18" type="noConversion"/>
  </si>
  <si>
    <t>90,575.31원*1년*1회=</t>
    <phoneticPr fontId="7" type="noConversion"/>
  </si>
  <si>
    <t>36,100원*102명*1년=</t>
    <phoneticPr fontId="7" type="noConversion"/>
  </si>
  <si>
    <t>30,900원*87명*1년=</t>
    <phoneticPr fontId="7" type="noConversion"/>
  </si>
  <si>
    <t>5,440원*1명*1회=</t>
    <phoneticPr fontId="18" type="noConversion"/>
  </si>
  <si>
    <t>8,000원*124명=</t>
    <phoneticPr fontId="7" type="noConversion"/>
  </si>
  <si>
    <t>1,030원*4개학년=</t>
    <phoneticPr fontId="18" type="noConversion"/>
  </si>
  <si>
    <t>2019 학년도</t>
    <phoneticPr fontId="18" type="noConversion"/>
  </si>
  <si>
    <t>(본예산)</t>
    <phoneticPr fontId="7" type="noConversion"/>
  </si>
  <si>
    <t>본예산</t>
    <phoneticPr fontId="7" type="noConversion"/>
  </si>
  <si>
    <t>예산구분 :</t>
    <phoneticPr fontId="7" type="noConversion"/>
  </si>
  <si>
    <t>제1조  2020학년도 소주한국학교회계  세입ㆍ세출예산 총액은 각각 ￥24,632,735.31원으로 하며, 세입ㆍ세출의 명세는 “세입ㆍ세출예산서”와 같다.
제2조  국가 또는 지방자치단체 등으로부터 그 용도가 지정되고 소요전액이 교부된 경비 또는 수익자부담경비는 추가경정예산의 성립 이전에 이를 사용할 수 있으며, 이는 동일 회계연도내의 차기 추가경정예산에 계상한다. 다만, 회계연도말 2월 이내에 용도가 지정되고 소요전액이 교부된 경비(목적사업비 등)에 대해서 불가피한 사유로 추가경정예산을 편성하지 못할 경우 학교운영위원회의 심의를 받은 것으로 간주 처리한다.
제3조  회계 개시전까지 예산이 확정되지 않았을 경우에는 사학기관 재무 회계 제17조(준예산) 규정에 의하여 다음의 경비를 전년도 예산에 준하여 집행할 수 있다.
         1. 교직원의 보수
         2. 학교교육에 직접 사용되는 필수적 경비
         3. 학교시설의 유지관리비
         4. 법률상 지급의무가 있는 경비</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</si>
</sst>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 #,##0_-;_-* &quot;-&quot;_-;_-@_-"/>
    <numFmt numFmtId="176" formatCode="#,##0_ "/>
    <numFmt numFmtId="177" formatCode="_ [$¥-804]* #,##0.00_ ;_ [$¥-804]* \-#,##0.00_ ;_ [$¥-804]* &quot;-&quot;??_ ;_ @_ "/>
    <numFmt numFmtId="178" formatCode="_-* #,##0.00_-;\-* #,##0.00_-;_-* &quot;-&quot;_-;_-@_-"/>
    <numFmt numFmtId="179" formatCode="[$¥-804]#,##0.0"/>
    <numFmt numFmtId="180" formatCode="#,##0.00_ ;[Red]\-#,##0.00\ "/>
    <numFmt numFmtId="181" formatCode="_ [$¥-804]* #,##0_ ;_ [$¥-804]* \-#,##0_ ;_ [$¥-804]* &quot;-&quot;_ ;_ @_ "/>
    <numFmt numFmtId="182" formatCode="#,##0.00_);[Red]\(#,##0.00\)"/>
    <numFmt numFmtId="183" formatCode="[$¥-804]#,##0.00"/>
  </numFmts>
  <fonts count="4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굴림"/>
      <family val="3"/>
      <charset val="129"/>
    </font>
    <font>
      <sz val="8"/>
      <name val="맑은 고딕"/>
      <family val="3"/>
      <charset val="129"/>
    </font>
    <font>
      <b/>
      <sz val="10"/>
      <name val="나눔고딕"/>
      <family val="3"/>
      <charset val="129"/>
    </font>
    <font>
      <sz val="10"/>
      <name val="나눔고딕"/>
      <family val="3"/>
      <charset val="129"/>
    </font>
    <font>
      <sz val="11"/>
      <color theme="1"/>
      <name val="맑은 고딕"/>
      <family val="3"/>
      <charset val="129"/>
      <scheme val="minor"/>
    </font>
    <font>
      <sz val="9"/>
      <name val="맑은 고딕"/>
      <family val="3"/>
      <charset val="129"/>
      <scheme val="major"/>
    </font>
    <font>
      <sz val="8"/>
      <name val="맑은 고딕"/>
      <family val="3"/>
      <charset val="129"/>
      <scheme val="major"/>
    </font>
    <font>
      <b/>
      <sz val="8"/>
      <name val="맑은 고딕"/>
      <family val="3"/>
      <charset val="129"/>
      <scheme val="major"/>
    </font>
    <font>
      <sz val="8"/>
      <name val="굴림"/>
      <family val="3"/>
      <charset val="129"/>
    </font>
    <font>
      <b/>
      <sz val="8"/>
      <name val="굴림"/>
      <family val="3"/>
      <charset val="129"/>
    </font>
    <font>
      <sz val="8"/>
      <name val="맑은 고딕"/>
      <family val="2"/>
      <charset val="129"/>
      <scheme val="minor"/>
    </font>
    <font>
      <b/>
      <sz val="20"/>
      <color theme="1"/>
      <name val="함초롬바탕"/>
      <family val="1"/>
      <charset val="129"/>
    </font>
    <font>
      <sz val="11"/>
      <color theme="1"/>
      <name val="함초롬바탕"/>
      <family val="1"/>
      <charset val="129"/>
    </font>
    <font>
      <sz val="11"/>
      <name val="함초롬바탕"/>
      <family val="1"/>
      <charset val="129"/>
    </font>
    <font>
      <sz val="10"/>
      <color theme="1"/>
      <name val="함초롬바탕"/>
      <family val="1"/>
      <charset val="129"/>
    </font>
    <font>
      <u val="singleAccounting"/>
      <sz val="11"/>
      <color theme="1"/>
      <name val="함초롬바탕"/>
      <family val="1"/>
      <charset val="129"/>
    </font>
    <font>
      <b/>
      <sz val="22"/>
      <color theme="1"/>
      <name val="함초롬바탕"/>
      <family val="1"/>
      <charset val="129"/>
    </font>
    <font>
      <b/>
      <sz val="11"/>
      <color theme="1"/>
      <name val="함초롬바탕"/>
      <family val="1"/>
      <charset val="129"/>
    </font>
    <font>
      <b/>
      <u val="singleAccounting"/>
      <sz val="11"/>
      <color theme="1"/>
      <name val="함초롬바탕"/>
      <family val="1"/>
      <charset val="129"/>
    </font>
    <font>
      <b/>
      <sz val="19"/>
      <color indexed="8"/>
      <name val="바탕체"/>
      <family val="1"/>
      <charset val="129"/>
    </font>
    <font>
      <b/>
      <sz val="20"/>
      <color indexed="8"/>
      <name val="바탕체"/>
      <family val="1"/>
      <charset val="129"/>
    </font>
    <font>
      <b/>
      <sz val="16"/>
      <color indexed="8"/>
      <name val="바탕체"/>
      <family val="1"/>
      <charset val="129"/>
    </font>
    <font>
      <b/>
      <sz val="12"/>
      <color indexed="8"/>
      <name val="바탕체"/>
      <family val="1"/>
      <charset val="129"/>
    </font>
    <font>
      <sz val="10"/>
      <color indexed="8"/>
      <name val="바탕체"/>
      <family val="1"/>
      <charset val="129"/>
    </font>
    <font>
      <sz val="10"/>
      <color indexed="8"/>
      <name val="굴림"/>
      <family val="3"/>
      <charset val="129"/>
    </font>
    <font>
      <b/>
      <sz val="18"/>
      <color theme="1"/>
      <name val="함초롬바탕"/>
      <family val="1"/>
      <charset val="129"/>
    </font>
    <font>
      <b/>
      <sz val="11"/>
      <name val="함초롬바탕"/>
      <family val="1"/>
      <charset val="129"/>
    </font>
    <font>
      <b/>
      <u/>
      <sz val="11"/>
      <color theme="1"/>
      <name val="함초롬바탕"/>
      <family val="1"/>
      <charset val="129"/>
    </font>
    <font>
      <b/>
      <u val="singleAccounting"/>
      <sz val="12"/>
      <color theme="1"/>
      <name val="함초롬바탕"/>
      <family val="1"/>
      <charset val="129"/>
    </font>
    <font>
      <b/>
      <sz val="9"/>
      <color indexed="81"/>
      <name val="Tahoma"/>
      <family val="2"/>
    </font>
    <font>
      <b/>
      <sz val="9"/>
      <color indexed="81"/>
      <name val="돋움"/>
      <family val="3"/>
      <charset val="129"/>
    </font>
    <font>
      <b/>
      <sz val="12"/>
      <color theme="1"/>
      <name val="함초롬바탕"/>
      <family val="1"/>
      <charset val="129"/>
    </font>
    <font>
      <sz val="6"/>
      <color theme="1"/>
      <name val="함초롬바탕"/>
      <family val="1"/>
      <charset val="129"/>
    </font>
  </fonts>
  <fills count="17">
    <fill>
      <patternFill patternType="none"/>
    </fill>
    <fill>
      <patternFill patternType="gray125"/>
    </fill>
    <fill>
      <patternFill patternType="solid">
        <fgColor indexed="47"/>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9"/>
        <bgColor indexed="9"/>
      </patternFill>
    </fill>
    <fill>
      <patternFill patternType="solid">
        <fgColor indexed="31"/>
        <bgColor indexed="9"/>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rgb="FFFFFFCC"/>
        <bgColor indexed="64"/>
      </patternFill>
    </fill>
    <fill>
      <patternFill patternType="solid">
        <fgColor theme="7" tint="0.39997558519241921"/>
        <bgColor indexed="64"/>
      </patternFill>
    </fill>
  </fills>
  <borders count="62">
    <border>
      <left/>
      <right/>
      <top/>
      <bottom/>
      <diagonal/>
    </border>
    <border>
      <left/>
      <right style="medium">
        <color indexed="64"/>
      </right>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ck">
        <color auto="1"/>
      </bottom>
      <diagonal/>
    </border>
  </borders>
  <cellStyleXfs count="13">
    <xf numFmtId="0" fontId="0"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6" fillId="0" borderId="0">
      <alignment vertical="center"/>
    </xf>
    <xf numFmtId="0" fontId="12" fillId="0" borderId="0">
      <alignment vertical="center"/>
    </xf>
    <xf numFmtId="177" fontId="5" fillId="0" borderId="0">
      <alignment vertical="center"/>
    </xf>
    <xf numFmtId="41" fontId="5" fillId="0" borderId="0" applyFont="0" applyFill="0" applyBorder="0" applyAlignment="0" applyProtection="0">
      <alignment vertical="center"/>
    </xf>
    <xf numFmtId="177" fontId="4" fillId="0" borderId="0">
      <alignment vertical="center"/>
    </xf>
    <xf numFmtId="41" fontId="4" fillId="0" borderId="0" applyFont="0" applyFill="0" applyBorder="0" applyAlignment="0" applyProtection="0">
      <alignment vertical="center"/>
    </xf>
    <xf numFmtId="0" fontId="3" fillId="0" borderId="0">
      <alignment vertical="center"/>
    </xf>
    <xf numFmtId="181" fontId="12" fillId="0" borderId="0">
      <alignment vertical="center"/>
    </xf>
    <xf numFmtId="177" fontId="2" fillId="0" borderId="0">
      <alignment vertical="center"/>
    </xf>
    <xf numFmtId="177" fontId="1" fillId="0" borderId="0">
      <alignment vertical="center"/>
    </xf>
  </cellStyleXfs>
  <cellXfs count="411">
    <xf numFmtId="0" fontId="0" fillId="0" borderId="0" xfId="0">
      <alignment vertical="center"/>
    </xf>
    <xf numFmtId="176" fontId="8" fillId="0" borderId="0" xfId="0" applyNumberFormat="1" applyFont="1">
      <alignment vertical="center"/>
    </xf>
    <xf numFmtId="176" fontId="8" fillId="0" borderId="0" xfId="0" applyNumberFormat="1" applyFont="1" applyBorder="1">
      <alignment vertical="center"/>
    </xf>
    <xf numFmtId="41" fontId="8" fillId="0" borderId="0" xfId="1" applyFont="1" applyBorder="1">
      <alignment vertical="center"/>
    </xf>
    <xf numFmtId="176" fontId="10" fillId="2" borderId="3" xfId="0" applyNumberFormat="1" applyFont="1" applyFill="1" applyBorder="1">
      <alignment vertical="center"/>
    </xf>
    <xf numFmtId="41" fontId="11" fillId="2" borderId="2" xfId="1" applyFont="1" applyFill="1" applyBorder="1">
      <alignment vertical="center"/>
    </xf>
    <xf numFmtId="176" fontId="10" fillId="2" borderId="4" xfId="0" applyNumberFormat="1" applyFont="1" applyFill="1" applyBorder="1">
      <alignment vertical="center"/>
    </xf>
    <xf numFmtId="0" fontId="11" fillId="0" borderId="0" xfId="4" applyFont="1">
      <alignment vertical="center"/>
    </xf>
    <xf numFmtId="41" fontId="11" fillId="0" borderId="1" xfId="4" applyNumberFormat="1" applyFont="1" applyBorder="1">
      <alignment vertical="center"/>
    </xf>
    <xf numFmtId="0" fontId="11" fillId="0" borderId="0" xfId="4" applyFont="1" applyFill="1">
      <alignment vertical="center"/>
    </xf>
    <xf numFmtId="41" fontId="11" fillId="0" borderId="5" xfId="4" applyNumberFormat="1" applyFont="1" applyFill="1" applyBorder="1">
      <alignment vertical="center"/>
    </xf>
    <xf numFmtId="41" fontId="11" fillId="0" borderId="1" xfId="4" applyNumberFormat="1" applyFont="1" applyFill="1" applyBorder="1">
      <alignment vertical="center"/>
    </xf>
    <xf numFmtId="176" fontId="13" fillId="0" borderId="0" xfId="0" applyNumberFormat="1" applyFont="1">
      <alignment vertical="center"/>
    </xf>
    <xf numFmtId="176" fontId="14" fillId="0" borderId="0" xfId="0" applyNumberFormat="1" applyFont="1">
      <alignment vertical="center"/>
    </xf>
    <xf numFmtId="176" fontId="16" fillId="0" borderId="0" xfId="0" applyNumberFormat="1" applyFont="1">
      <alignment vertical="center"/>
    </xf>
    <xf numFmtId="176" fontId="17" fillId="0" borderId="0" xfId="0" applyNumberFormat="1" applyFont="1">
      <alignment vertical="center"/>
    </xf>
    <xf numFmtId="176" fontId="15" fillId="0" borderId="0" xfId="0" applyNumberFormat="1" applyFont="1">
      <alignment vertical="center"/>
    </xf>
    <xf numFmtId="176" fontId="16" fillId="0" borderId="6" xfId="0" applyNumberFormat="1" applyFont="1" applyBorder="1">
      <alignment vertical="center"/>
    </xf>
    <xf numFmtId="176" fontId="14" fillId="0" borderId="6" xfId="0" applyNumberFormat="1" applyFont="1" applyBorder="1">
      <alignment vertical="center"/>
    </xf>
    <xf numFmtId="41" fontId="16" fillId="0" borderId="0" xfId="1" applyFont="1">
      <alignment vertical="center"/>
    </xf>
    <xf numFmtId="41" fontId="14" fillId="0" borderId="0" xfId="1" applyFont="1">
      <alignment vertical="center"/>
    </xf>
    <xf numFmtId="177" fontId="20" fillId="0" borderId="0" xfId="5" applyFont="1" applyAlignment="1">
      <alignment vertical="top"/>
    </xf>
    <xf numFmtId="177" fontId="20" fillId="0" borderId="0" xfId="5" applyFont="1" applyAlignment="1">
      <alignment horizontal="left" vertical="top" wrapText="1" shrinkToFit="1"/>
    </xf>
    <xf numFmtId="177" fontId="20" fillId="0" borderId="0" xfId="5" applyFont="1" applyAlignment="1">
      <alignment horizontal="left" vertical="top"/>
    </xf>
    <xf numFmtId="178" fontId="20" fillId="0" borderId="0" xfId="5" applyNumberFormat="1" applyFont="1" applyAlignment="1">
      <alignment vertical="top"/>
    </xf>
    <xf numFmtId="177" fontId="20" fillId="0" borderId="0" xfId="5" applyFont="1" applyAlignment="1">
      <alignment horizontal="center" vertical="top"/>
    </xf>
    <xf numFmtId="177" fontId="20" fillId="3" borderId="9" xfId="5" applyFont="1" applyFill="1" applyBorder="1" applyAlignment="1">
      <alignment horizontal="center" vertical="top" wrapText="1" shrinkToFit="1"/>
    </xf>
    <xf numFmtId="177" fontId="20" fillId="3" borderId="9" xfId="5" applyFont="1" applyFill="1" applyBorder="1" applyAlignment="1">
      <alignment horizontal="center" vertical="top"/>
    </xf>
    <xf numFmtId="178" fontId="20" fillId="3" borderId="9" xfId="5" applyNumberFormat="1" applyFont="1" applyFill="1" applyBorder="1" applyAlignment="1">
      <alignment horizontal="center" vertical="top"/>
    </xf>
    <xf numFmtId="177" fontId="20" fillId="0" borderId="9" xfId="5" applyFont="1" applyFill="1" applyBorder="1" applyAlignment="1">
      <alignment horizontal="left" vertical="top" shrinkToFit="1"/>
    </xf>
    <xf numFmtId="177" fontId="20" fillId="0" borderId="9" xfId="5" applyFont="1" applyFill="1" applyBorder="1" applyAlignment="1">
      <alignment vertical="top" shrinkToFit="1"/>
    </xf>
    <xf numFmtId="178" fontId="20" fillId="0" borderId="9" xfId="5" applyNumberFormat="1" applyFont="1" applyFill="1" applyBorder="1" applyAlignment="1">
      <alignment vertical="top"/>
    </xf>
    <xf numFmtId="177" fontId="20" fillId="0" borderId="9" xfId="5" applyFont="1" applyFill="1" applyBorder="1" applyAlignment="1">
      <alignment vertical="top"/>
    </xf>
    <xf numFmtId="177" fontId="20" fillId="4" borderId="0" xfId="5" applyFont="1" applyFill="1" applyAlignment="1">
      <alignment vertical="top"/>
    </xf>
    <xf numFmtId="177" fontId="20" fillId="0" borderId="9" xfId="5" applyFont="1" applyFill="1" applyBorder="1" applyAlignment="1">
      <alignment horizontal="left" vertical="top"/>
    </xf>
    <xf numFmtId="177" fontId="20" fillId="6" borderId="0" xfId="5" applyFont="1" applyFill="1" applyAlignment="1">
      <alignment vertical="top"/>
    </xf>
    <xf numFmtId="177" fontId="21" fillId="0" borderId="9" xfId="5" applyFont="1" applyFill="1" applyBorder="1" applyAlignment="1">
      <alignment horizontal="left" vertical="top" shrinkToFit="1"/>
    </xf>
    <xf numFmtId="177" fontId="20" fillId="0" borderId="0" xfId="5" applyFont="1">
      <alignment vertical="center"/>
    </xf>
    <xf numFmtId="177" fontId="20" fillId="6" borderId="0" xfId="5" applyNumberFormat="1" applyFont="1" applyFill="1" applyAlignment="1">
      <alignment vertical="top"/>
    </xf>
    <xf numFmtId="177" fontId="20" fillId="0" borderId="9" xfId="5" applyFont="1" applyFill="1" applyBorder="1" applyAlignment="1">
      <alignment horizontal="right" vertical="top" shrinkToFit="1"/>
    </xf>
    <xf numFmtId="177" fontId="22" fillId="0" borderId="9" xfId="5" applyFont="1" applyFill="1" applyBorder="1" applyAlignment="1">
      <alignment horizontal="left" vertical="top"/>
    </xf>
    <xf numFmtId="41" fontId="20" fillId="0" borderId="0" xfId="5" applyNumberFormat="1" applyFont="1" applyAlignment="1">
      <alignment horizontal="left" vertical="top"/>
    </xf>
    <xf numFmtId="177" fontId="20" fillId="0" borderId="0" xfId="6" applyNumberFormat="1" applyFont="1">
      <alignment vertical="center"/>
    </xf>
    <xf numFmtId="41" fontId="20" fillId="0" borderId="0" xfId="6" applyFont="1">
      <alignment vertical="center"/>
    </xf>
    <xf numFmtId="178" fontId="20" fillId="0" borderId="0" xfId="6" applyNumberFormat="1" applyFont="1">
      <alignment vertical="center"/>
    </xf>
    <xf numFmtId="177" fontId="22" fillId="0" borderId="0" xfId="6" applyNumberFormat="1" applyFont="1" applyAlignment="1">
      <alignment horizontal="right" vertical="center"/>
    </xf>
    <xf numFmtId="178" fontId="20" fillId="0" borderId="0" xfId="5" applyNumberFormat="1" applyFont="1" applyAlignment="1">
      <alignment vertical="top" wrapText="1"/>
    </xf>
    <xf numFmtId="178" fontId="22" fillId="0" borderId="0" xfId="6" applyNumberFormat="1" applyFont="1" applyAlignment="1">
      <alignment horizontal="right" vertical="center"/>
    </xf>
    <xf numFmtId="177" fontId="20" fillId="0" borderId="0" xfId="5" applyFont="1" applyAlignment="1">
      <alignment horizontal="center" vertical="center"/>
    </xf>
    <xf numFmtId="177" fontId="25" fillId="3" borderId="9" xfId="5" applyFont="1" applyFill="1" applyBorder="1" applyAlignment="1">
      <alignment horizontal="center" vertical="top"/>
    </xf>
    <xf numFmtId="177" fontId="25" fillId="3" borderId="9" xfId="5" applyFont="1" applyFill="1" applyBorder="1" applyAlignment="1">
      <alignment horizontal="center" vertical="center"/>
    </xf>
    <xf numFmtId="178" fontId="25" fillId="3" borderId="9" xfId="6" applyNumberFormat="1" applyFont="1" applyFill="1" applyBorder="1" applyAlignment="1">
      <alignment horizontal="center" vertical="center"/>
    </xf>
    <xf numFmtId="41" fontId="25" fillId="3" borderId="9" xfId="6" applyFont="1" applyFill="1" applyBorder="1" applyAlignment="1">
      <alignment horizontal="center" vertical="center"/>
    </xf>
    <xf numFmtId="178" fontId="25" fillId="3" borderId="9" xfId="5" applyNumberFormat="1" applyFont="1" applyFill="1" applyBorder="1" applyAlignment="1">
      <alignment horizontal="center" vertical="top" wrapText="1"/>
    </xf>
    <xf numFmtId="177" fontId="20" fillId="0" borderId="9" xfId="5" applyFont="1" applyBorder="1" applyAlignment="1">
      <alignment vertical="top" shrinkToFit="1"/>
    </xf>
    <xf numFmtId="177" fontId="20" fillId="0" borderId="9" xfId="6" applyNumberFormat="1" applyFont="1" applyBorder="1" applyAlignment="1">
      <alignment vertical="center" shrinkToFit="1"/>
    </xf>
    <xf numFmtId="177" fontId="20" fillId="0" borderId="9" xfId="5" applyFont="1" applyBorder="1" applyAlignment="1">
      <alignment vertical="center" shrinkToFit="1"/>
    </xf>
    <xf numFmtId="41" fontId="20" fillId="0" borderId="9" xfId="6" applyFont="1" applyBorder="1" applyAlignment="1">
      <alignment vertical="center" shrinkToFit="1"/>
    </xf>
    <xf numFmtId="178" fontId="20" fillId="0" borderId="9" xfId="6" applyNumberFormat="1" applyFont="1" applyBorder="1" applyAlignment="1">
      <alignment vertical="center" shrinkToFit="1"/>
    </xf>
    <xf numFmtId="177" fontId="20" fillId="0" borderId="9" xfId="6" applyNumberFormat="1" applyFont="1" applyBorder="1" applyAlignment="1">
      <alignment horizontal="right" vertical="center" shrinkToFit="1"/>
    </xf>
    <xf numFmtId="178" fontId="25" fillId="5" borderId="9" xfId="6" applyNumberFormat="1" applyFont="1" applyFill="1" applyBorder="1" applyAlignment="1">
      <alignment vertical="center" shrinkToFit="1"/>
    </xf>
    <xf numFmtId="177" fontId="25" fillId="5" borderId="9" xfId="6" applyNumberFormat="1" applyFont="1" applyFill="1" applyBorder="1" applyAlignment="1">
      <alignment horizontal="right" vertical="center" shrinkToFit="1"/>
    </xf>
    <xf numFmtId="177" fontId="20" fillId="4" borderId="0" xfId="5" applyFont="1" applyFill="1">
      <alignment vertical="center"/>
    </xf>
    <xf numFmtId="177" fontId="20" fillId="0" borderId="9" xfId="5" applyFont="1" applyBorder="1" applyAlignment="1">
      <alignment horizontal="right" vertical="top" shrinkToFit="1"/>
    </xf>
    <xf numFmtId="177" fontId="20" fillId="0" borderId="9" xfId="5" applyFont="1" applyBorder="1" applyAlignment="1">
      <alignment horizontal="left" vertical="top" shrinkToFit="1"/>
    </xf>
    <xf numFmtId="177" fontId="20" fillId="0" borderId="9" xfId="5" applyFont="1" applyBorder="1" applyAlignment="1">
      <alignment horizontal="center" vertical="top" shrinkToFit="1"/>
    </xf>
    <xf numFmtId="177" fontId="20" fillId="0" borderId="9" xfId="5" applyNumberFormat="1" applyFont="1" applyBorder="1" applyAlignment="1">
      <alignment vertical="center" shrinkToFit="1"/>
    </xf>
    <xf numFmtId="177" fontId="25" fillId="7" borderId="9" xfId="6" applyNumberFormat="1" applyFont="1" applyFill="1" applyBorder="1" applyAlignment="1">
      <alignment vertical="center" shrinkToFit="1"/>
    </xf>
    <xf numFmtId="178" fontId="25" fillId="7" borderId="9" xfId="6" applyNumberFormat="1" applyFont="1" applyFill="1" applyBorder="1" applyAlignment="1">
      <alignment vertical="center" shrinkToFit="1"/>
    </xf>
    <xf numFmtId="177" fontId="25" fillId="7" borderId="9" xfId="5" applyFont="1" applyFill="1" applyBorder="1" applyAlignment="1">
      <alignment horizontal="right" vertical="center"/>
    </xf>
    <xf numFmtId="177" fontId="20" fillId="8" borderId="0" xfId="5" applyFont="1" applyFill="1">
      <alignment vertical="center"/>
    </xf>
    <xf numFmtId="177" fontId="20" fillId="0" borderId="9" xfId="5" applyFont="1" applyFill="1" applyBorder="1" applyAlignment="1">
      <alignment horizontal="center" vertical="top" shrinkToFit="1"/>
    </xf>
    <xf numFmtId="178" fontId="20" fillId="0" borderId="9" xfId="6" applyNumberFormat="1" applyFont="1" applyFill="1" applyBorder="1" applyAlignment="1">
      <alignment vertical="center" shrinkToFit="1"/>
    </xf>
    <xf numFmtId="177" fontId="20" fillId="0" borderId="9" xfId="6" applyNumberFormat="1" applyFont="1" applyFill="1" applyBorder="1" applyAlignment="1">
      <alignment horizontal="right" vertical="center" shrinkToFit="1"/>
    </xf>
    <xf numFmtId="177" fontId="20" fillId="0" borderId="0" xfId="5" applyFont="1" applyFill="1">
      <alignment vertical="center"/>
    </xf>
    <xf numFmtId="177" fontId="20" fillId="0" borderId="9" xfId="6" quotePrefix="1" applyNumberFormat="1" applyFont="1" applyBorder="1" applyAlignment="1">
      <alignment horizontal="right" vertical="center" shrinkToFit="1"/>
    </xf>
    <xf numFmtId="177" fontId="25" fillId="3" borderId="9" xfId="6" applyNumberFormat="1" applyFont="1" applyFill="1" applyBorder="1" applyAlignment="1">
      <alignment vertical="center" shrinkToFit="1"/>
    </xf>
    <xf numFmtId="178" fontId="26" fillId="3" borderId="9" xfId="6" applyNumberFormat="1" applyFont="1" applyFill="1" applyBorder="1" applyAlignment="1">
      <alignment vertical="center" shrinkToFit="1"/>
    </xf>
    <xf numFmtId="177" fontId="26" fillId="3" borderId="9" xfId="5" applyFont="1" applyFill="1" applyBorder="1" applyAlignment="1">
      <alignment horizontal="right" vertical="center"/>
    </xf>
    <xf numFmtId="41" fontId="20" fillId="0" borderId="0" xfId="5" applyNumberFormat="1" applyFont="1" applyAlignment="1">
      <alignment vertical="top"/>
    </xf>
    <xf numFmtId="177" fontId="20" fillId="0" borderId="0" xfId="6" applyNumberFormat="1" applyFont="1" applyAlignment="1">
      <alignment horizontal="right" vertical="center"/>
    </xf>
    <xf numFmtId="178" fontId="20" fillId="0" borderId="0" xfId="5" applyNumberFormat="1" applyFont="1">
      <alignment vertical="center"/>
    </xf>
    <xf numFmtId="0" fontId="5" fillId="0" borderId="0" xfId="5" applyNumberFormat="1" applyAlignment="1"/>
    <xf numFmtId="49" fontId="20" fillId="0" borderId="0" xfId="5" applyNumberFormat="1" applyFont="1" applyAlignment="1">
      <alignment horizontal="right" vertical="top"/>
    </xf>
    <xf numFmtId="49" fontId="20" fillId="3" borderId="9" xfId="5" applyNumberFormat="1" applyFont="1" applyFill="1" applyBorder="1" applyAlignment="1">
      <alignment horizontal="center" vertical="top"/>
    </xf>
    <xf numFmtId="49" fontId="20" fillId="0" borderId="9" xfId="5" applyNumberFormat="1" applyFont="1" applyFill="1" applyBorder="1" applyAlignment="1">
      <alignment horizontal="right" vertical="top"/>
    </xf>
    <xf numFmtId="49" fontId="20" fillId="0" borderId="9" xfId="5" quotePrefix="1" applyNumberFormat="1" applyFont="1" applyFill="1" applyBorder="1" applyAlignment="1">
      <alignment horizontal="right" vertical="top"/>
    </xf>
    <xf numFmtId="49" fontId="20" fillId="5" borderId="9" xfId="5" applyNumberFormat="1" applyFont="1" applyFill="1" applyBorder="1" applyAlignment="1">
      <alignment horizontal="right" vertical="top"/>
    </xf>
    <xf numFmtId="49" fontId="20" fillId="7" borderId="9" xfId="5" applyNumberFormat="1" applyFont="1" applyFill="1" applyBorder="1" applyAlignment="1">
      <alignment horizontal="right" vertical="top"/>
    </xf>
    <xf numFmtId="49" fontId="20" fillId="0" borderId="9" xfId="5" applyNumberFormat="1" applyFont="1" applyFill="1" applyBorder="1" applyAlignment="1">
      <alignment horizontal="right" vertical="center"/>
    </xf>
    <xf numFmtId="49" fontId="23" fillId="3" borderId="9" xfId="5" applyNumberFormat="1" applyFont="1" applyFill="1" applyBorder="1" applyAlignment="1">
      <alignment horizontal="right" vertical="center"/>
    </xf>
    <xf numFmtId="177" fontId="20" fillId="0" borderId="9" xfId="5" applyFont="1" applyFill="1" applyBorder="1" applyAlignment="1">
      <alignment horizontal="left" vertical="top" shrinkToFit="1"/>
    </xf>
    <xf numFmtId="177" fontId="20" fillId="0" borderId="10" xfId="5" applyFont="1" applyFill="1" applyBorder="1" applyAlignment="1">
      <alignment horizontal="left" vertical="top"/>
    </xf>
    <xf numFmtId="177" fontId="20" fillId="0" borderId="12" xfId="5" applyFont="1" applyFill="1" applyBorder="1" applyAlignment="1">
      <alignment horizontal="left" vertical="top"/>
    </xf>
    <xf numFmtId="177" fontId="20" fillId="0" borderId="9" xfId="5" applyFont="1" applyFill="1" applyBorder="1" applyAlignment="1">
      <alignment horizontal="left" vertical="top" shrinkToFit="1"/>
    </xf>
    <xf numFmtId="177" fontId="20" fillId="0" borderId="9" xfId="5" applyFont="1" applyFill="1" applyBorder="1" applyAlignment="1">
      <alignment horizontal="left" vertical="top"/>
    </xf>
    <xf numFmtId="177" fontId="20" fillId="5" borderId="9" xfId="5" applyFont="1" applyFill="1" applyBorder="1" applyAlignment="1">
      <alignment horizontal="center" vertical="top" shrinkToFit="1"/>
    </xf>
    <xf numFmtId="177" fontId="20" fillId="0" borderId="11" xfId="5" applyFont="1" applyFill="1" applyBorder="1" applyAlignment="1">
      <alignment horizontal="left" vertical="top"/>
    </xf>
    <xf numFmtId="177" fontId="20" fillId="0" borderId="10" xfId="5" applyFont="1" applyFill="1" applyBorder="1" applyAlignment="1">
      <alignment horizontal="left" vertical="top" shrinkToFit="1"/>
    </xf>
    <xf numFmtId="177" fontId="20" fillId="0" borderId="11" xfId="5" applyFont="1" applyFill="1" applyBorder="1" applyAlignment="1">
      <alignment horizontal="left" vertical="top" shrinkToFit="1"/>
    </xf>
    <xf numFmtId="177" fontId="20" fillId="0" borderId="12" xfId="5" applyFont="1" applyFill="1" applyBorder="1" applyAlignment="1">
      <alignment horizontal="left" vertical="top" shrinkToFit="1"/>
    </xf>
    <xf numFmtId="177" fontId="20" fillId="0" borderId="9" xfId="5" applyFont="1" applyFill="1" applyBorder="1" applyAlignment="1">
      <alignment horizontal="center" vertical="top"/>
    </xf>
    <xf numFmtId="177" fontId="20" fillId="0" borderId="10" xfId="5" applyFont="1" applyFill="1" applyBorder="1" applyAlignment="1">
      <alignment vertical="top"/>
    </xf>
    <xf numFmtId="177" fontId="20" fillId="0" borderId="12" xfId="5" applyFont="1" applyFill="1" applyBorder="1" applyAlignment="1">
      <alignment vertical="top"/>
    </xf>
    <xf numFmtId="177" fontId="20" fillId="0" borderId="10" xfId="5" applyFont="1" applyFill="1" applyBorder="1" applyAlignment="1">
      <alignment vertical="top" wrapText="1" shrinkToFit="1"/>
    </xf>
    <xf numFmtId="177" fontId="20" fillId="0" borderId="10" xfId="5" applyFont="1" applyFill="1" applyBorder="1" applyAlignment="1">
      <alignment vertical="top" shrinkToFit="1"/>
    </xf>
    <xf numFmtId="177" fontId="20" fillId="0" borderId="11" xfId="5" applyFont="1" applyFill="1" applyBorder="1" applyAlignment="1">
      <alignment vertical="top"/>
    </xf>
    <xf numFmtId="177" fontId="20" fillId="0" borderId="10" xfId="5" applyFont="1" applyFill="1" applyBorder="1" applyAlignment="1">
      <alignment horizontal="left" vertical="top" wrapText="1" shrinkToFit="1"/>
    </xf>
    <xf numFmtId="177" fontId="20" fillId="0" borderId="11" xfId="5" applyFont="1" applyFill="1" applyBorder="1" applyAlignment="1">
      <alignment horizontal="left" vertical="top" wrapText="1" shrinkToFit="1"/>
    </xf>
    <xf numFmtId="177" fontId="20" fillId="0" borderId="12" xfId="5" applyFont="1" applyFill="1" applyBorder="1" applyAlignment="1">
      <alignment horizontal="left" vertical="top" wrapText="1" shrinkToFit="1"/>
    </xf>
    <xf numFmtId="177" fontId="0" fillId="0" borderId="0" xfId="0" applyNumberFormat="1">
      <alignment vertical="center"/>
    </xf>
    <xf numFmtId="0" fontId="21" fillId="0" borderId="0" xfId="0" applyFont="1">
      <alignment vertical="center"/>
    </xf>
    <xf numFmtId="0" fontId="25" fillId="0" borderId="0" xfId="0" applyFont="1" applyAlignment="1">
      <alignment horizontal="right" vertical="center"/>
    </xf>
    <xf numFmtId="177" fontId="21" fillId="0" borderId="0" xfId="0" applyNumberFormat="1" applyFont="1">
      <alignment vertical="center"/>
    </xf>
    <xf numFmtId="0" fontId="21" fillId="0" borderId="29" xfId="0" applyFont="1" applyBorder="1" applyAlignment="1">
      <alignment horizontal="center" vertical="center" wrapText="1"/>
    </xf>
    <xf numFmtId="180" fontId="21" fillId="0" borderId="30" xfId="1" applyNumberFormat="1" applyFont="1" applyBorder="1" applyAlignment="1">
      <alignment horizontal="right" vertical="center" shrinkToFit="1"/>
    </xf>
    <xf numFmtId="0" fontId="21" fillId="0" borderId="31" xfId="0" applyFont="1" applyBorder="1" applyAlignment="1">
      <alignment horizontal="center" vertical="center"/>
    </xf>
    <xf numFmtId="180" fontId="21" fillId="0" borderId="32" xfId="1" applyNumberFormat="1" applyFont="1" applyBorder="1" applyAlignment="1">
      <alignment horizontal="right" vertical="center" shrinkToFit="1"/>
    </xf>
    <xf numFmtId="0" fontId="21" fillId="0" borderId="33" xfId="0" applyFont="1" applyBorder="1" applyAlignment="1">
      <alignment horizontal="center" vertical="center"/>
    </xf>
    <xf numFmtId="180" fontId="21" fillId="0" borderId="34" xfId="1" applyNumberFormat="1" applyFont="1" applyBorder="1" applyAlignment="1">
      <alignment horizontal="right" vertical="center" shrinkToFit="1"/>
    </xf>
    <xf numFmtId="0" fontId="21" fillId="0" borderId="35" xfId="0" applyFont="1" applyBorder="1" applyAlignment="1">
      <alignment horizontal="center" vertical="center" wrapText="1"/>
    </xf>
    <xf numFmtId="180" fontId="21" fillId="0" borderId="36" xfId="1" applyNumberFormat="1" applyFont="1" applyBorder="1" applyAlignment="1">
      <alignment horizontal="right" vertical="center" shrinkToFit="1"/>
    </xf>
    <xf numFmtId="0" fontId="21" fillId="0" borderId="29" xfId="0" applyFont="1" applyBorder="1" applyAlignment="1">
      <alignment horizontal="center" vertical="center"/>
    </xf>
    <xf numFmtId="0" fontId="21" fillId="0" borderId="37" xfId="0" applyFont="1" applyFill="1" applyBorder="1" applyAlignment="1">
      <alignment horizontal="center" vertical="center"/>
    </xf>
    <xf numFmtId="180" fontId="21" fillId="0" borderId="30" xfId="1" applyNumberFormat="1" applyFont="1" applyBorder="1" applyAlignment="1">
      <alignment horizontal="right" vertical="center"/>
    </xf>
    <xf numFmtId="0" fontId="21" fillId="0" borderId="38" xfId="0" applyFont="1" applyBorder="1" applyAlignment="1">
      <alignment horizontal="center" vertical="center" wrapText="1"/>
    </xf>
    <xf numFmtId="0" fontId="21" fillId="0" borderId="38" xfId="0" applyFont="1" applyBorder="1" applyAlignment="1">
      <alignment horizontal="center" vertical="center"/>
    </xf>
    <xf numFmtId="0" fontId="21" fillId="0" borderId="39" xfId="0" applyFont="1" applyBorder="1" applyAlignment="1">
      <alignment horizontal="center" vertical="center"/>
    </xf>
    <xf numFmtId="0" fontId="21" fillId="0" borderId="35" xfId="0" applyFont="1" applyBorder="1" applyAlignment="1">
      <alignment horizontal="center" vertical="center"/>
    </xf>
    <xf numFmtId="0" fontId="21" fillId="0" borderId="40" xfId="0" applyFont="1" applyBorder="1" applyAlignment="1">
      <alignment horizontal="center" vertical="center" wrapText="1"/>
    </xf>
    <xf numFmtId="180" fontId="21" fillId="0" borderId="32" xfId="1" applyNumberFormat="1" applyFont="1" applyFill="1" applyBorder="1" applyAlignment="1">
      <alignment horizontal="right" vertical="center" shrinkToFit="1"/>
    </xf>
    <xf numFmtId="0" fontId="21" fillId="0" borderId="33" xfId="0" applyFont="1" applyBorder="1" applyAlignment="1">
      <alignment horizontal="center" vertical="center" wrapText="1"/>
    </xf>
    <xf numFmtId="0" fontId="21" fillId="0" borderId="39" xfId="0" applyFont="1" applyBorder="1" applyAlignment="1">
      <alignment horizontal="center" vertical="center" wrapText="1" shrinkToFit="1"/>
    </xf>
    <xf numFmtId="180" fontId="21" fillId="0" borderId="34" xfId="1" applyNumberFormat="1" applyFont="1" applyFill="1" applyBorder="1" applyAlignment="1">
      <alignment horizontal="right" vertical="center" shrinkToFit="1"/>
    </xf>
    <xf numFmtId="0" fontId="34" fillId="11" borderId="24" xfId="0" applyFont="1" applyFill="1" applyBorder="1" applyAlignment="1">
      <alignment horizontal="center" vertical="center"/>
    </xf>
    <xf numFmtId="180" fontId="21" fillId="11" borderId="25" xfId="1" applyNumberFormat="1" applyFont="1" applyFill="1" applyBorder="1" applyAlignment="1">
      <alignment horizontal="right" vertical="center" shrinkToFit="1"/>
    </xf>
    <xf numFmtId="0" fontId="21" fillId="11" borderId="9" xfId="0" applyFont="1" applyFill="1" applyBorder="1" applyAlignment="1">
      <alignment horizontal="center" vertical="center"/>
    </xf>
    <xf numFmtId="180" fontId="20" fillId="0" borderId="9" xfId="5" applyNumberFormat="1" applyFont="1" applyBorder="1">
      <alignment vertical="center"/>
    </xf>
    <xf numFmtId="180" fontId="25" fillId="5" borderId="9" xfId="5" applyNumberFormat="1" applyFont="1" applyFill="1" applyBorder="1">
      <alignment vertical="center"/>
    </xf>
    <xf numFmtId="180" fontId="20" fillId="0" borderId="9" xfId="5" applyNumberFormat="1" applyFont="1" applyFill="1" applyBorder="1" applyAlignment="1">
      <alignment vertical="center" shrinkToFit="1"/>
    </xf>
    <xf numFmtId="0" fontId="35" fillId="12" borderId="26" xfId="0" applyFont="1" applyFill="1" applyBorder="1" applyAlignment="1">
      <alignment horizontal="center" vertical="center"/>
    </xf>
    <xf numFmtId="180" fontId="35" fillId="12" borderId="27" xfId="1" applyNumberFormat="1" applyFont="1" applyFill="1" applyBorder="1" applyAlignment="1">
      <alignment horizontal="right" vertical="center"/>
    </xf>
    <xf numFmtId="0" fontId="34" fillId="12" borderId="21" xfId="0" applyFont="1" applyFill="1" applyBorder="1" applyAlignment="1">
      <alignment horizontal="center" vertical="center"/>
    </xf>
    <xf numFmtId="0" fontId="34" fillId="12" borderId="22" xfId="0" applyFont="1" applyFill="1" applyBorder="1" applyAlignment="1">
      <alignment horizontal="center" vertical="center"/>
    </xf>
    <xf numFmtId="0" fontId="34" fillId="12" borderId="23" xfId="0" applyFont="1" applyFill="1" applyBorder="1" applyAlignment="1">
      <alignment horizontal="center" vertical="center"/>
    </xf>
    <xf numFmtId="180" fontId="25" fillId="5" borderId="9" xfId="5" applyNumberFormat="1" applyFont="1" applyFill="1" applyBorder="1" applyAlignment="1">
      <alignment horizontal="right" vertical="center"/>
    </xf>
    <xf numFmtId="180" fontId="25" fillId="7" borderId="9" xfId="5" applyNumberFormat="1" applyFont="1" applyFill="1" applyBorder="1" applyAlignment="1">
      <alignment horizontal="right" vertical="center"/>
    </xf>
    <xf numFmtId="180" fontId="25" fillId="7" borderId="9" xfId="5" applyNumberFormat="1" applyFont="1" applyFill="1" applyBorder="1" applyAlignment="1">
      <alignment horizontal="right" vertical="top" shrinkToFit="1"/>
    </xf>
    <xf numFmtId="180" fontId="20" fillId="0" borderId="9" xfId="5" applyNumberFormat="1" applyFont="1" applyBorder="1" applyAlignment="1">
      <alignment horizontal="right" vertical="center"/>
    </xf>
    <xf numFmtId="180" fontId="26" fillId="3" borderId="9" xfId="5" applyNumberFormat="1" applyFont="1" applyFill="1" applyBorder="1" applyAlignment="1">
      <alignment horizontal="right" vertical="center"/>
    </xf>
    <xf numFmtId="180" fontId="26" fillId="3" borderId="9" xfId="5" applyNumberFormat="1" applyFont="1" applyFill="1" applyBorder="1" applyAlignment="1">
      <alignment horizontal="right" vertical="center" shrinkToFit="1"/>
    </xf>
    <xf numFmtId="180" fontId="20" fillId="0" borderId="9" xfId="5" applyNumberFormat="1" applyFont="1" applyFill="1" applyBorder="1" applyAlignment="1">
      <alignment vertical="top"/>
    </xf>
    <xf numFmtId="180" fontId="21" fillId="5" borderId="9" xfId="6" applyNumberFormat="1" applyFont="1" applyFill="1" applyBorder="1" applyAlignment="1">
      <alignment vertical="top" shrinkToFit="1"/>
    </xf>
    <xf numFmtId="180" fontId="20" fillId="5" borderId="9" xfId="5" applyNumberFormat="1" applyFont="1" applyFill="1" applyBorder="1" applyAlignment="1">
      <alignment vertical="top"/>
    </xf>
    <xf numFmtId="180" fontId="21" fillId="7" borderId="9" xfId="6" applyNumberFormat="1" applyFont="1" applyFill="1" applyBorder="1" applyAlignment="1">
      <alignment vertical="top" shrinkToFit="1"/>
    </xf>
    <xf numFmtId="180" fontId="20" fillId="7" borderId="9" xfId="5" applyNumberFormat="1" applyFont="1" applyFill="1" applyBorder="1" applyAlignment="1">
      <alignment vertical="top"/>
    </xf>
    <xf numFmtId="180" fontId="23" fillId="3" borderId="9" xfId="6" applyNumberFormat="1" applyFont="1" applyFill="1" applyBorder="1" applyAlignment="1">
      <alignment vertical="center" shrinkToFit="1"/>
    </xf>
    <xf numFmtId="177" fontId="19" fillId="0" borderId="0" xfId="5" applyFont="1" applyAlignment="1">
      <alignment horizontal="center" vertical="top"/>
    </xf>
    <xf numFmtId="177" fontId="20" fillId="0" borderId="9" xfId="5" applyFont="1" applyFill="1" applyBorder="1" applyAlignment="1">
      <alignment horizontal="left" vertical="top" shrinkToFit="1"/>
    </xf>
    <xf numFmtId="177" fontId="19" fillId="0" borderId="0" xfId="5" applyFont="1" applyAlignment="1" applyProtection="1">
      <alignment horizontal="center" vertical="top"/>
    </xf>
    <xf numFmtId="177" fontId="36" fillId="0" borderId="0" xfId="5" applyFont="1" applyAlignment="1" applyProtection="1">
      <alignment horizontal="right" vertical="top"/>
    </xf>
    <xf numFmtId="177" fontId="20" fillId="0" borderId="0" xfId="5" applyFont="1" applyAlignment="1" applyProtection="1">
      <alignment vertical="top"/>
    </xf>
    <xf numFmtId="177" fontId="20" fillId="0" borderId="0" xfId="5" applyFont="1" applyAlignment="1" applyProtection="1">
      <alignment horizontal="left" vertical="top" wrapText="1" shrinkToFit="1"/>
    </xf>
    <xf numFmtId="177" fontId="20" fillId="0" borderId="0" xfId="5" applyFont="1" applyAlignment="1" applyProtection="1">
      <alignment horizontal="left" vertical="top"/>
    </xf>
    <xf numFmtId="178" fontId="21" fillId="0" borderId="0" xfId="6" applyNumberFormat="1" applyFont="1" applyAlignment="1" applyProtection="1">
      <alignment vertical="top"/>
    </xf>
    <xf numFmtId="49" fontId="20" fillId="0" borderId="0" xfId="5" applyNumberFormat="1" applyFont="1" applyAlignment="1" applyProtection="1">
      <alignment horizontal="right" vertical="top"/>
    </xf>
    <xf numFmtId="178" fontId="20" fillId="0" borderId="0" xfId="5" applyNumberFormat="1" applyFont="1" applyAlignment="1" applyProtection="1">
      <alignment vertical="top"/>
    </xf>
    <xf numFmtId="178" fontId="21" fillId="0" borderId="0" xfId="6" applyNumberFormat="1" applyFont="1" applyAlignment="1" applyProtection="1">
      <alignment horizontal="right" vertical="top"/>
    </xf>
    <xf numFmtId="177" fontId="20" fillId="0" borderId="9" xfId="5" applyFont="1" applyFill="1" applyBorder="1" applyAlignment="1">
      <alignment horizontal="left" vertical="top" shrinkToFit="1"/>
    </xf>
    <xf numFmtId="177" fontId="20" fillId="0" borderId="0" xfId="7" applyFont="1">
      <alignment vertical="center"/>
    </xf>
    <xf numFmtId="177" fontId="20" fillId="0" borderId="0" xfId="7" applyFont="1" applyAlignment="1">
      <alignment horizontal="center" vertical="top"/>
    </xf>
    <xf numFmtId="177" fontId="20" fillId="0" borderId="0" xfId="7" applyFont="1" applyAlignment="1">
      <alignment vertical="top"/>
    </xf>
    <xf numFmtId="177" fontId="22" fillId="0" borderId="0" xfId="8" applyNumberFormat="1" applyFont="1" applyAlignment="1">
      <alignment horizontal="right" vertical="center"/>
    </xf>
    <xf numFmtId="178" fontId="20" fillId="0" borderId="0" xfId="7" applyNumberFormat="1" applyFont="1" applyAlignment="1">
      <alignment vertical="top" wrapText="1"/>
    </xf>
    <xf numFmtId="178" fontId="22" fillId="0" borderId="0" xfId="8" applyNumberFormat="1" applyFont="1" applyAlignment="1">
      <alignment horizontal="right" vertical="center"/>
    </xf>
    <xf numFmtId="177" fontId="20" fillId="0" borderId="0" xfId="7" applyFont="1" applyAlignment="1">
      <alignment horizontal="center" vertical="center"/>
    </xf>
    <xf numFmtId="177" fontId="25" fillId="3" borderId="9" xfId="7" applyFont="1" applyFill="1" applyBorder="1" applyAlignment="1">
      <alignment horizontal="center" vertical="top"/>
    </xf>
    <xf numFmtId="41" fontId="25" fillId="3" borderId="9" xfId="8" applyFont="1" applyFill="1" applyBorder="1" applyAlignment="1">
      <alignment horizontal="center" vertical="center"/>
    </xf>
    <xf numFmtId="178" fontId="25" fillId="3" borderId="9" xfId="7" applyNumberFormat="1" applyFont="1" applyFill="1" applyBorder="1" applyAlignment="1">
      <alignment horizontal="center" vertical="top" wrapText="1"/>
    </xf>
    <xf numFmtId="177" fontId="20" fillId="0" borderId="9" xfId="7" applyFont="1" applyFill="1" applyBorder="1" applyAlignment="1">
      <alignment horizontal="center" vertical="top"/>
    </xf>
    <xf numFmtId="177" fontId="20" fillId="0" borderId="9" xfId="7" applyFont="1" applyBorder="1" applyAlignment="1">
      <alignment vertical="top" shrinkToFit="1"/>
    </xf>
    <xf numFmtId="177" fontId="20" fillId="0" borderId="9" xfId="8" applyNumberFormat="1" applyFont="1" applyBorder="1" applyAlignment="1">
      <alignment horizontal="right" vertical="center" shrinkToFit="1"/>
    </xf>
    <xf numFmtId="178" fontId="20" fillId="0" borderId="9" xfId="7" applyNumberFormat="1" applyFont="1" applyBorder="1">
      <alignment vertical="center"/>
    </xf>
    <xf numFmtId="177" fontId="25" fillId="5" borderId="9" xfId="8" applyNumberFormat="1" applyFont="1" applyFill="1" applyBorder="1" applyAlignment="1">
      <alignment horizontal="right" vertical="center" shrinkToFit="1"/>
    </xf>
    <xf numFmtId="178" fontId="25" fillId="5" borderId="9" xfId="7" applyNumberFormat="1" applyFont="1" applyFill="1" applyBorder="1">
      <alignment vertical="center"/>
    </xf>
    <xf numFmtId="177" fontId="20" fillId="4" borderId="0" xfId="7" applyFont="1" applyFill="1">
      <alignment vertical="center"/>
    </xf>
    <xf numFmtId="177" fontId="20" fillId="0" borderId="9" xfId="7" applyFont="1" applyBorder="1" applyAlignment="1">
      <alignment horizontal="right" vertical="top" shrinkToFit="1"/>
    </xf>
    <xf numFmtId="177" fontId="20" fillId="0" borderId="9" xfId="7" applyFont="1" applyBorder="1" applyAlignment="1">
      <alignment horizontal="left" vertical="top" shrinkToFit="1"/>
    </xf>
    <xf numFmtId="177" fontId="20" fillId="0" borderId="9" xfId="7" applyFont="1" applyBorder="1" applyAlignment="1">
      <alignment horizontal="center" vertical="top" shrinkToFit="1"/>
    </xf>
    <xf numFmtId="177" fontId="25" fillId="7" borderId="9" xfId="7" applyFont="1" applyFill="1" applyBorder="1" applyAlignment="1">
      <alignment horizontal="right" vertical="center"/>
    </xf>
    <xf numFmtId="178" fontId="25" fillId="7" borderId="9" xfId="7" applyNumberFormat="1" applyFont="1" applyFill="1" applyBorder="1">
      <alignment vertical="center"/>
    </xf>
    <xf numFmtId="178" fontId="25" fillId="7" borderId="9" xfId="7" applyNumberFormat="1" applyFont="1" applyFill="1" applyBorder="1" applyAlignment="1">
      <alignment horizontal="center" vertical="top" shrinkToFit="1"/>
    </xf>
    <xf numFmtId="177" fontId="20" fillId="8" borderId="0" xfId="7" applyFont="1" applyFill="1">
      <alignment vertical="center"/>
    </xf>
    <xf numFmtId="177" fontId="20" fillId="0" borderId="9" xfId="7" applyFont="1" applyFill="1" applyBorder="1" applyAlignment="1">
      <alignment horizontal="center" vertical="top" shrinkToFit="1"/>
    </xf>
    <xf numFmtId="177" fontId="20" fillId="0" borderId="9" xfId="7" applyFont="1" applyFill="1" applyBorder="1" applyAlignment="1">
      <alignment horizontal="right" vertical="top" shrinkToFit="1"/>
    </xf>
    <xf numFmtId="177" fontId="20" fillId="0" borderId="9" xfId="8" applyNumberFormat="1" applyFont="1" applyFill="1" applyBorder="1" applyAlignment="1">
      <alignment horizontal="right" vertical="center" shrinkToFit="1"/>
    </xf>
    <xf numFmtId="177" fontId="20" fillId="0" borderId="0" xfId="7" applyFont="1" applyFill="1">
      <alignment vertical="center"/>
    </xf>
    <xf numFmtId="178" fontId="20" fillId="0" borderId="9" xfId="7" applyNumberFormat="1" applyFont="1" applyFill="1" applyBorder="1" applyAlignment="1">
      <alignment vertical="center" shrinkToFit="1"/>
    </xf>
    <xf numFmtId="177" fontId="20" fillId="0" borderId="9" xfId="8" quotePrefix="1" applyNumberFormat="1" applyFont="1" applyBorder="1" applyAlignment="1">
      <alignment horizontal="right" vertical="center" shrinkToFit="1"/>
    </xf>
    <xf numFmtId="177" fontId="26" fillId="3" borderId="9" xfId="7" applyFont="1" applyFill="1" applyBorder="1" applyAlignment="1">
      <alignment horizontal="right" vertical="center"/>
    </xf>
    <xf numFmtId="178" fontId="26" fillId="3" borderId="9" xfId="7" applyNumberFormat="1" applyFont="1" applyFill="1" applyBorder="1" applyAlignment="1">
      <alignment vertical="center"/>
    </xf>
    <xf numFmtId="41" fontId="20" fillId="0" borderId="0" xfId="7" applyNumberFormat="1" applyFont="1" applyAlignment="1">
      <alignment vertical="top"/>
    </xf>
    <xf numFmtId="177" fontId="20" fillId="0" borderId="0" xfId="8" applyNumberFormat="1" applyFont="1" applyAlignment="1">
      <alignment horizontal="right" vertical="center"/>
    </xf>
    <xf numFmtId="178" fontId="20" fillId="0" borderId="0" xfId="7" applyNumberFormat="1" applyFont="1">
      <alignment vertical="center"/>
    </xf>
    <xf numFmtId="177" fontId="20" fillId="0" borderId="9" xfId="5" applyFont="1" applyFill="1" applyBorder="1" applyAlignment="1">
      <alignment horizontal="left" vertical="top" wrapText="1" shrinkToFit="1"/>
    </xf>
    <xf numFmtId="177" fontId="20" fillId="0" borderId="9" xfId="5" applyFont="1" applyFill="1" applyBorder="1" applyAlignment="1">
      <alignment horizontal="left" vertical="top"/>
    </xf>
    <xf numFmtId="177" fontId="20" fillId="0" borderId="9" xfId="5" applyFont="1" applyFill="1" applyBorder="1" applyAlignment="1">
      <alignment horizontal="left" vertical="top" shrinkToFit="1"/>
    </xf>
    <xf numFmtId="49" fontId="20" fillId="0" borderId="45" xfId="5" applyNumberFormat="1" applyFont="1" applyFill="1" applyBorder="1" applyAlignment="1">
      <alignment horizontal="right" vertical="top"/>
    </xf>
    <xf numFmtId="177" fontId="20" fillId="0" borderId="9" xfId="5" applyFont="1" applyFill="1" applyBorder="1" applyAlignment="1">
      <alignment horizontal="left" vertical="top" shrinkToFit="1"/>
    </xf>
    <xf numFmtId="49" fontId="20" fillId="0" borderId="45" xfId="5" applyNumberFormat="1" applyFont="1" applyFill="1" applyBorder="1" applyAlignment="1">
      <alignment horizontal="right" vertical="center"/>
    </xf>
    <xf numFmtId="177" fontId="20" fillId="0" borderId="9" xfId="5" applyFont="1" applyFill="1" applyBorder="1" applyAlignment="1">
      <alignment horizontal="left" vertical="top" shrinkToFit="1"/>
    </xf>
    <xf numFmtId="0" fontId="35" fillId="12" borderId="26" xfId="0" applyFont="1" applyFill="1" applyBorder="1" applyAlignment="1">
      <alignment horizontal="center" vertical="center"/>
    </xf>
    <xf numFmtId="180" fontId="21" fillId="0" borderId="32" xfId="1" applyNumberFormat="1" applyFont="1" applyBorder="1" applyAlignment="1">
      <alignment horizontal="right" vertical="center" shrinkToFit="1"/>
    </xf>
    <xf numFmtId="180" fontId="21" fillId="0" borderId="34" xfId="1" applyNumberFormat="1" applyFont="1" applyBorder="1" applyAlignment="1">
      <alignment horizontal="right" vertical="center" shrinkToFit="1"/>
    </xf>
    <xf numFmtId="0" fontId="21" fillId="0" borderId="33" xfId="0" applyFont="1" applyBorder="1" applyAlignment="1">
      <alignment horizontal="center" vertical="center"/>
    </xf>
    <xf numFmtId="177" fontId="20" fillId="0" borderId="9" xfId="5" applyFont="1" applyFill="1" applyBorder="1" applyAlignment="1">
      <alignment horizontal="left" vertical="top"/>
    </xf>
    <xf numFmtId="177" fontId="20" fillId="0" borderId="9" xfId="5" applyFont="1" applyFill="1" applyBorder="1" applyAlignment="1">
      <alignment horizontal="left" vertical="top" shrinkToFit="1"/>
    </xf>
    <xf numFmtId="177" fontId="20" fillId="0" borderId="45" xfId="5" applyFont="1" applyFill="1" applyBorder="1" applyAlignment="1">
      <alignment horizontal="left" vertical="top"/>
    </xf>
    <xf numFmtId="177" fontId="20" fillId="0" borderId="45" xfId="5" applyFont="1" applyFill="1" applyBorder="1" applyAlignment="1">
      <alignment horizontal="left" vertical="top" shrinkToFit="1"/>
    </xf>
    <xf numFmtId="0" fontId="2" fillId="0" borderId="0" xfId="11" applyNumberFormat="1" applyAlignment="1"/>
    <xf numFmtId="180" fontId="20" fillId="7" borderId="9" xfId="5" applyNumberFormat="1" applyFont="1" applyFill="1" applyBorder="1" applyAlignment="1">
      <alignment vertical="center"/>
    </xf>
    <xf numFmtId="180" fontId="25" fillId="3" borderId="9" xfId="5" applyNumberFormat="1" applyFont="1" applyFill="1" applyBorder="1" applyAlignment="1">
      <alignment vertical="center"/>
    </xf>
    <xf numFmtId="178" fontId="25" fillId="7" borderId="9" xfId="7" applyNumberFormat="1" applyFont="1" applyFill="1" applyBorder="1" applyAlignment="1">
      <alignment horizontal="center" vertical="center" shrinkToFit="1"/>
    </xf>
    <xf numFmtId="177" fontId="25" fillId="3" borderId="7" xfId="7" applyFont="1" applyFill="1" applyBorder="1" applyAlignment="1">
      <alignment vertical="center"/>
    </xf>
    <xf numFmtId="177" fontId="25" fillId="3" borderId="2" xfId="7" applyFont="1" applyFill="1" applyBorder="1" applyAlignment="1">
      <alignment vertical="center"/>
    </xf>
    <xf numFmtId="177" fontId="24" fillId="0" borderId="0" xfId="7" applyFont="1" applyAlignment="1">
      <alignment vertical="center"/>
    </xf>
    <xf numFmtId="182" fontId="24" fillId="0" borderId="0" xfId="7" applyNumberFormat="1" applyFont="1" applyAlignment="1">
      <alignment vertical="center"/>
    </xf>
    <xf numFmtId="182" fontId="22" fillId="0" borderId="0" xfId="8" applyNumberFormat="1" applyFont="1" applyAlignment="1">
      <alignment horizontal="right" vertical="center"/>
    </xf>
    <xf numFmtId="182" fontId="25" fillId="3" borderId="2" xfId="7" applyNumberFormat="1" applyFont="1" applyFill="1" applyBorder="1" applyAlignment="1">
      <alignment vertical="center"/>
    </xf>
    <xf numFmtId="182" fontId="25" fillId="3" borderId="9" xfId="8" applyNumberFormat="1" applyFont="1" applyFill="1" applyBorder="1" applyAlignment="1">
      <alignment horizontal="center" vertical="center"/>
    </xf>
    <xf numFmtId="182" fontId="20" fillId="0" borderId="9" xfId="7" applyNumberFormat="1" applyFont="1" applyBorder="1" applyAlignment="1">
      <alignment vertical="top" shrinkToFit="1"/>
    </xf>
    <xf numFmtId="182" fontId="20" fillId="0" borderId="9" xfId="8" applyNumberFormat="1" applyFont="1" applyBorder="1" applyAlignment="1">
      <alignment horizontal="right" vertical="center" shrinkToFit="1"/>
    </xf>
    <xf numFmtId="182" fontId="25" fillId="5" borderId="9" xfId="8" applyNumberFormat="1" applyFont="1" applyFill="1" applyBorder="1" applyAlignment="1">
      <alignment horizontal="right" vertical="center" shrinkToFit="1"/>
    </xf>
    <xf numFmtId="182" fontId="20" fillId="0" borderId="9" xfId="7" applyNumberFormat="1" applyFont="1" applyBorder="1" applyAlignment="1">
      <alignment horizontal="right" vertical="top" shrinkToFit="1"/>
    </xf>
    <xf numFmtId="182" fontId="25" fillId="7" borderId="9" xfId="7" applyNumberFormat="1" applyFont="1" applyFill="1" applyBorder="1" applyAlignment="1">
      <alignment horizontal="right" vertical="center"/>
    </xf>
    <xf numFmtId="182" fontId="20" fillId="0" borderId="9" xfId="8" applyNumberFormat="1" applyFont="1" applyFill="1" applyBorder="1" applyAlignment="1">
      <alignment horizontal="right" vertical="center" shrinkToFit="1"/>
    </xf>
    <xf numFmtId="182" fontId="20" fillId="0" borderId="9" xfId="7" applyNumberFormat="1" applyFont="1" applyFill="1" applyBorder="1" applyAlignment="1">
      <alignment horizontal="right" vertical="top" shrinkToFit="1"/>
    </xf>
    <xf numFmtId="182" fontId="20" fillId="0" borderId="9" xfId="8" quotePrefix="1" applyNumberFormat="1" applyFont="1" applyBorder="1" applyAlignment="1">
      <alignment horizontal="right" vertical="center" shrinkToFit="1"/>
    </xf>
    <xf numFmtId="182" fontId="26" fillId="3" borderId="9" xfId="7" applyNumberFormat="1" applyFont="1" applyFill="1" applyBorder="1" applyAlignment="1">
      <alignment horizontal="right" vertical="center"/>
    </xf>
    <xf numFmtId="182" fontId="20" fillId="0" borderId="0" xfId="8" applyNumberFormat="1" applyFont="1" applyAlignment="1">
      <alignment horizontal="right" vertical="center"/>
    </xf>
    <xf numFmtId="177" fontId="20" fillId="3" borderId="43" xfId="5" applyFont="1" applyFill="1" applyBorder="1" applyAlignment="1">
      <alignment vertical="top"/>
    </xf>
    <xf numFmtId="177" fontId="20" fillId="3" borderId="44" xfId="5" applyFont="1" applyFill="1" applyBorder="1" applyAlignment="1">
      <alignment vertical="top"/>
    </xf>
    <xf numFmtId="177" fontId="20" fillId="3" borderId="42" xfId="5" applyFont="1" applyFill="1" applyBorder="1" applyAlignment="1">
      <alignment vertical="top"/>
    </xf>
    <xf numFmtId="177" fontId="19" fillId="0" borderId="0" xfId="5" applyFont="1" applyAlignment="1">
      <alignment vertical="top"/>
    </xf>
    <xf numFmtId="177" fontId="20" fillId="0" borderId="9" xfId="5" applyFont="1" applyFill="1" applyBorder="1" applyAlignment="1">
      <alignment horizontal="left" vertical="top" shrinkToFit="1"/>
    </xf>
    <xf numFmtId="178" fontId="25" fillId="3" borderId="7" xfId="7" applyNumberFormat="1" applyFont="1" applyFill="1" applyBorder="1" applyAlignment="1">
      <alignment horizontal="center" vertical="top" wrapText="1"/>
    </xf>
    <xf numFmtId="177" fontId="20" fillId="0" borderId="7" xfId="7" applyFont="1" applyBorder="1" applyAlignment="1">
      <alignment vertical="top" shrinkToFit="1"/>
    </xf>
    <xf numFmtId="180" fontId="20" fillId="0" borderId="7" xfId="5" applyNumberFormat="1" applyFont="1" applyFill="1" applyBorder="1" applyAlignment="1">
      <alignment vertical="top"/>
    </xf>
    <xf numFmtId="178" fontId="25" fillId="5" borderId="7" xfId="7" applyNumberFormat="1" applyFont="1" applyFill="1" applyBorder="1">
      <alignment vertical="center"/>
    </xf>
    <xf numFmtId="178" fontId="20" fillId="0" borderId="7" xfId="7" applyNumberFormat="1" applyFont="1" applyBorder="1">
      <alignment vertical="center"/>
    </xf>
    <xf numFmtId="178" fontId="25" fillId="7" borderId="7" xfId="7" applyNumberFormat="1" applyFont="1" applyFill="1" applyBorder="1">
      <alignment vertical="center"/>
    </xf>
    <xf numFmtId="178" fontId="25" fillId="7" borderId="7" xfId="7" applyNumberFormat="1" applyFont="1" applyFill="1" applyBorder="1" applyAlignment="1">
      <alignment horizontal="center" vertical="top" shrinkToFit="1"/>
    </xf>
    <xf numFmtId="178" fontId="25" fillId="7" borderId="7" xfId="7" applyNumberFormat="1" applyFont="1" applyFill="1" applyBorder="1" applyAlignment="1">
      <alignment horizontal="center" vertical="center" shrinkToFit="1"/>
    </xf>
    <xf numFmtId="180" fontId="20" fillId="7" borderId="7" xfId="5" applyNumberFormat="1" applyFont="1" applyFill="1" applyBorder="1" applyAlignment="1">
      <alignment vertical="center"/>
    </xf>
    <xf numFmtId="180" fontId="25" fillId="3" borderId="7" xfId="5" applyNumberFormat="1" applyFont="1" applyFill="1" applyBorder="1" applyAlignment="1">
      <alignment vertical="center"/>
    </xf>
    <xf numFmtId="177" fontId="25" fillId="3" borderId="9" xfId="7" applyFont="1" applyFill="1" applyBorder="1" applyAlignment="1">
      <alignment vertical="center"/>
    </xf>
    <xf numFmtId="177" fontId="20" fillId="0" borderId="2" xfId="7" applyFont="1" applyBorder="1" applyAlignment="1">
      <alignment vertical="top" shrinkToFit="1"/>
    </xf>
    <xf numFmtId="182" fontId="20" fillId="13" borderId="55" xfId="8" applyNumberFormat="1" applyFont="1" applyFill="1" applyBorder="1" applyAlignment="1">
      <alignment horizontal="center" vertical="center"/>
    </xf>
    <xf numFmtId="178" fontId="20" fillId="13" borderId="57" xfId="7" applyNumberFormat="1" applyFont="1" applyFill="1" applyBorder="1">
      <alignment vertical="center"/>
    </xf>
    <xf numFmtId="180" fontId="20" fillId="0" borderId="45" xfId="5" applyNumberFormat="1" applyFont="1" applyFill="1" applyBorder="1" applyAlignment="1">
      <alignment vertical="top"/>
    </xf>
    <xf numFmtId="177" fontId="20" fillId="14" borderId="45" xfId="5" applyFont="1" applyFill="1" applyBorder="1" applyAlignment="1">
      <alignment vertical="top"/>
    </xf>
    <xf numFmtId="177" fontId="20" fillId="14" borderId="45" xfId="5" applyFont="1" applyFill="1" applyBorder="1" applyAlignment="1">
      <alignment horizontal="left" vertical="top" shrinkToFit="1"/>
    </xf>
    <xf numFmtId="180" fontId="20" fillId="14" borderId="45" xfId="5" applyNumberFormat="1" applyFont="1" applyFill="1" applyBorder="1" applyAlignment="1">
      <alignment vertical="top"/>
    </xf>
    <xf numFmtId="49" fontId="20" fillId="14" borderId="9" xfId="5" applyNumberFormat="1" applyFont="1" applyFill="1" applyBorder="1" applyAlignment="1">
      <alignment horizontal="right" vertical="top"/>
    </xf>
    <xf numFmtId="182" fontId="20" fillId="14" borderId="9" xfId="8" quotePrefix="1" applyNumberFormat="1" applyFont="1" applyFill="1" applyBorder="1" applyAlignment="1">
      <alignment horizontal="right" vertical="center" shrinkToFit="1"/>
    </xf>
    <xf numFmtId="180" fontId="20" fillId="14" borderId="9" xfId="5" applyNumberFormat="1" applyFont="1" applyFill="1" applyBorder="1" applyAlignment="1">
      <alignment vertical="top"/>
    </xf>
    <xf numFmtId="177" fontId="20" fillId="0" borderId="9" xfId="5" applyFont="1" applyFill="1" applyBorder="1" applyAlignment="1">
      <alignment horizontal="left" vertical="top"/>
    </xf>
    <xf numFmtId="177" fontId="20" fillId="0" borderId="9" xfId="5" applyFont="1" applyFill="1" applyBorder="1" applyAlignment="1">
      <alignment horizontal="left" vertical="top" shrinkToFit="1"/>
    </xf>
    <xf numFmtId="177" fontId="20" fillId="14" borderId="9" xfId="5" applyFont="1" applyFill="1" applyBorder="1" applyAlignment="1">
      <alignment horizontal="left" vertical="top" shrinkToFit="1"/>
    </xf>
    <xf numFmtId="49" fontId="20" fillId="14" borderId="9" xfId="5" quotePrefix="1" applyNumberFormat="1" applyFont="1" applyFill="1" applyBorder="1" applyAlignment="1">
      <alignment horizontal="right" vertical="top"/>
    </xf>
    <xf numFmtId="49" fontId="20" fillId="15" borderId="9" xfId="5" applyNumberFormat="1" applyFont="1" applyFill="1" applyBorder="1" applyAlignment="1">
      <alignment horizontal="right" vertical="top"/>
    </xf>
    <xf numFmtId="177" fontId="20" fillId="0" borderId="9" xfId="5" applyFont="1" applyFill="1" applyBorder="1" applyAlignment="1">
      <alignment horizontal="left" vertical="top" shrinkToFit="1"/>
    </xf>
    <xf numFmtId="177" fontId="20" fillId="14" borderId="9" xfId="5" applyFont="1" applyFill="1" applyBorder="1" applyAlignment="1">
      <alignment horizontal="left" vertical="top"/>
    </xf>
    <xf numFmtId="177" fontId="20" fillId="14" borderId="0" xfId="5" applyFont="1" applyFill="1" applyAlignment="1">
      <alignment vertical="top"/>
    </xf>
    <xf numFmtId="177" fontId="21" fillId="14" borderId="9" xfId="5" applyFont="1" applyFill="1" applyBorder="1" applyAlignment="1">
      <alignment horizontal="left" vertical="top"/>
    </xf>
    <xf numFmtId="180" fontId="21" fillId="14" borderId="9" xfId="5" applyNumberFormat="1" applyFont="1" applyFill="1" applyBorder="1" applyAlignment="1">
      <alignment vertical="top"/>
    </xf>
    <xf numFmtId="49" fontId="21" fillId="14" borderId="9" xfId="5" applyNumberFormat="1" applyFont="1" applyFill="1" applyBorder="1" applyAlignment="1">
      <alignment horizontal="right" vertical="top"/>
    </xf>
    <xf numFmtId="177" fontId="21" fillId="14" borderId="9" xfId="5" applyFont="1" applyFill="1" applyBorder="1" applyAlignment="1">
      <alignment horizontal="left" vertical="top" shrinkToFit="1"/>
    </xf>
    <xf numFmtId="177" fontId="20" fillId="0" borderId="9" xfId="5" applyFont="1" applyFill="1" applyBorder="1" applyAlignment="1">
      <alignment horizontal="left" vertical="top" shrinkToFit="1"/>
    </xf>
    <xf numFmtId="177" fontId="20" fillId="16" borderId="9" xfId="5" applyFont="1" applyFill="1" applyBorder="1" applyAlignment="1">
      <alignment horizontal="left" vertical="top" shrinkToFit="1"/>
    </xf>
    <xf numFmtId="180" fontId="20" fillId="16" borderId="9" xfId="5" applyNumberFormat="1" applyFont="1" applyFill="1" applyBorder="1" applyAlignment="1">
      <alignment vertical="top"/>
    </xf>
    <xf numFmtId="49" fontId="20" fillId="16" borderId="9" xfId="5" applyNumberFormat="1" applyFont="1" applyFill="1" applyBorder="1" applyAlignment="1">
      <alignment horizontal="right" vertical="top"/>
    </xf>
    <xf numFmtId="182" fontId="20" fillId="16" borderId="9" xfId="8" quotePrefix="1" applyNumberFormat="1" applyFont="1" applyFill="1" applyBorder="1" applyAlignment="1">
      <alignment horizontal="right" vertical="center" shrinkToFit="1"/>
    </xf>
    <xf numFmtId="178" fontId="39" fillId="14" borderId="60" xfId="5" applyNumberFormat="1" applyFont="1" applyFill="1" applyBorder="1" applyAlignment="1">
      <alignment horizontal="center" vertical="center"/>
    </xf>
    <xf numFmtId="177" fontId="20" fillId="0" borderId="11" xfId="5" applyFont="1" applyFill="1" applyBorder="1" applyAlignment="1">
      <alignment horizontal="left" vertical="top"/>
    </xf>
    <xf numFmtId="177" fontId="20" fillId="0" borderId="51" xfId="5" applyFont="1" applyFill="1" applyBorder="1" applyAlignment="1">
      <alignment horizontal="left" vertical="top"/>
    </xf>
    <xf numFmtId="177" fontId="20" fillId="0" borderId="11" xfId="5" applyFont="1" applyFill="1" applyBorder="1" applyAlignment="1">
      <alignment horizontal="left" vertical="top"/>
    </xf>
    <xf numFmtId="180" fontId="40" fillId="0" borderId="9" xfId="5" applyNumberFormat="1" applyFont="1" applyFill="1" applyBorder="1" applyAlignment="1">
      <alignment vertical="top" wrapText="1" shrinkToFit="1"/>
    </xf>
    <xf numFmtId="0" fontId="31" fillId="0" borderId="0" xfId="5" applyNumberFormat="1" applyFont="1" applyAlignment="1">
      <alignment horizontal="left" vertical="top" wrapText="1"/>
    </xf>
    <xf numFmtId="49" fontId="31" fillId="9" borderId="0" xfId="5" applyNumberFormat="1" applyFont="1" applyFill="1" applyAlignment="1">
      <alignment horizontal="left" vertical="center"/>
    </xf>
    <xf numFmtId="49" fontId="31" fillId="0" borderId="0" xfId="5" applyNumberFormat="1" applyFont="1" applyAlignment="1">
      <alignment horizontal="center" vertical="center"/>
    </xf>
    <xf numFmtId="49" fontId="32" fillId="10" borderId="13" xfId="5" applyNumberFormat="1" applyFont="1" applyFill="1" applyBorder="1" applyAlignment="1">
      <alignment horizontal="center" vertical="center"/>
    </xf>
    <xf numFmtId="49" fontId="32" fillId="10" borderId="14" xfId="5" applyNumberFormat="1" applyFont="1" applyFill="1" applyBorder="1" applyAlignment="1">
      <alignment horizontal="center" vertical="center"/>
    </xf>
    <xf numFmtId="179" fontId="32" fillId="9" borderId="15" xfId="5" applyNumberFormat="1" applyFont="1" applyFill="1" applyBorder="1" applyAlignment="1">
      <alignment vertical="center"/>
    </xf>
    <xf numFmtId="179" fontId="32" fillId="9" borderId="16" xfId="5" applyNumberFormat="1" applyFont="1" applyFill="1" applyBorder="1" applyAlignment="1">
      <alignment vertical="center"/>
    </xf>
    <xf numFmtId="179" fontId="32" fillId="9" borderId="17" xfId="5" applyNumberFormat="1" applyFont="1" applyFill="1" applyBorder="1" applyAlignment="1">
      <alignment vertical="center"/>
    </xf>
    <xf numFmtId="179" fontId="32" fillId="9" borderId="18" xfId="5" applyNumberFormat="1" applyFont="1" applyFill="1" applyBorder="1" applyAlignment="1">
      <alignment vertical="center"/>
    </xf>
    <xf numFmtId="179" fontId="32" fillId="9" borderId="19" xfId="5" applyNumberFormat="1" applyFont="1" applyFill="1" applyBorder="1" applyAlignment="1">
      <alignment vertical="center"/>
    </xf>
    <xf numFmtId="179" fontId="32" fillId="9" borderId="20" xfId="5" applyNumberFormat="1" applyFont="1" applyFill="1" applyBorder="1" applyAlignment="1">
      <alignment vertical="center"/>
    </xf>
    <xf numFmtId="49" fontId="32" fillId="9" borderId="13" xfId="5" applyNumberFormat="1" applyFont="1" applyFill="1" applyBorder="1" applyAlignment="1">
      <alignment horizontal="center" vertical="center"/>
    </xf>
    <xf numFmtId="49" fontId="30" fillId="0" borderId="0" xfId="5" applyNumberFormat="1" applyFont="1" applyAlignment="1">
      <alignment horizontal="center" vertical="center"/>
    </xf>
    <xf numFmtId="49" fontId="27" fillId="9" borderId="0" xfId="5" applyNumberFormat="1" applyFont="1" applyFill="1" applyAlignment="1">
      <alignment horizontal="center" vertical="center"/>
    </xf>
    <xf numFmtId="49" fontId="28" fillId="9" borderId="0" xfId="5" applyNumberFormat="1" applyFont="1" applyFill="1" applyAlignment="1">
      <alignment horizontal="center" vertical="center"/>
    </xf>
    <xf numFmtId="49" fontId="29" fillId="9" borderId="0" xfId="5" applyNumberFormat="1" applyFont="1" applyFill="1" applyAlignment="1">
      <alignment horizontal="center" vertical="center"/>
    </xf>
    <xf numFmtId="0" fontId="33" fillId="0" borderId="0" xfId="0" applyFont="1" applyAlignment="1">
      <alignment horizontal="center" vertical="center"/>
    </xf>
    <xf numFmtId="0" fontId="35" fillId="12" borderId="26" xfId="0" applyFont="1" applyFill="1" applyBorder="1" applyAlignment="1">
      <alignment horizontal="center" vertical="center"/>
    </xf>
    <xf numFmtId="0" fontId="35" fillId="12" borderId="28" xfId="0" applyFont="1" applyFill="1" applyBorder="1" applyAlignment="1">
      <alignment horizontal="center" vertical="center"/>
    </xf>
    <xf numFmtId="0" fontId="21" fillId="0" borderId="31" xfId="0" applyFont="1" applyBorder="1" applyAlignment="1">
      <alignment horizontal="center" vertical="center" wrapText="1"/>
    </xf>
    <xf numFmtId="0" fontId="21" fillId="0" borderId="33" xfId="0" applyFont="1" applyBorder="1" applyAlignment="1">
      <alignment horizontal="center" vertical="center" wrapText="1"/>
    </xf>
    <xf numFmtId="180" fontId="21" fillId="0" borderId="32" xfId="1" applyNumberFormat="1" applyFont="1" applyBorder="1" applyAlignment="1">
      <alignment horizontal="right" vertical="center" shrinkToFit="1"/>
    </xf>
    <xf numFmtId="180" fontId="21" fillId="0" borderId="34" xfId="1" applyNumberFormat="1" applyFont="1" applyBorder="1" applyAlignment="1">
      <alignment horizontal="right" vertical="center" shrinkToFit="1"/>
    </xf>
    <xf numFmtId="0" fontId="21" fillId="0" borderId="33" xfId="0" applyFont="1" applyBorder="1" applyAlignment="1">
      <alignment horizontal="center" vertical="center"/>
    </xf>
    <xf numFmtId="0" fontId="21" fillId="0" borderId="41" xfId="0" applyFont="1" applyBorder="1" applyAlignment="1">
      <alignment horizontal="center" vertical="center"/>
    </xf>
    <xf numFmtId="177" fontId="25" fillId="3" borderId="7" xfId="5" applyFont="1" applyFill="1" applyBorder="1" applyAlignment="1">
      <alignment horizontal="center" vertical="center" shrinkToFit="1"/>
    </xf>
    <xf numFmtId="177" fontId="25" fillId="3" borderId="2" xfId="5" applyFont="1" applyFill="1" applyBorder="1" applyAlignment="1">
      <alignment horizontal="center" vertical="center" shrinkToFit="1"/>
    </xf>
    <xf numFmtId="177" fontId="25" fillId="3" borderId="8" xfId="5" applyFont="1" applyFill="1" applyBorder="1" applyAlignment="1">
      <alignment horizontal="center" vertical="center" shrinkToFit="1"/>
    </xf>
    <xf numFmtId="177" fontId="20" fillId="0" borderId="9" xfId="5" applyFont="1" applyBorder="1" applyAlignment="1">
      <alignment horizontal="center" vertical="top" shrinkToFit="1"/>
    </xf>
    <xf numFmtId="177" fontId="25" fillId="7" borderId="7" xfId="5" applyFont="1" applyFill="1" applyBorder="1" applyAlignment="1">
      <alignment horizontal="center" vertical="top" shrinkToFit="1"/>
    </xf>
    <xf numFmtId="177" fontId="25" fillId="7" borderId="2" xfId="5" applyFont="1" applyFill="1" applyBorder="1" applyAlignment="1">
      <alignment horizontal="center" vertical="top" shrinkToFit="1"/>
    </xf>
    <xf numFmtId="177" fontId="25" fillId="7" borderId="8" xfId="5" applyFont="1" applyFill="1" applyBorder="1" applyAlignment="1">
      <alignment horizontal="center" vertical="top" shrinkToFit="1"/>
    </xf>
    <xf numFmtId="177" fontId="20" fillId="0" borderId="9" xfId="5" applyFont="1" applyFill="1" applyBorder="1" applyAlignment="1">
      <alignment horizontal="center" vertical="top" shrinkToFit="1"/>
    </xf>
    <xf numFmtId="177" fontId="20" fillId="0" borderId="9" xfId="5" applyFont="1" applyBorder="1" applyAlignment="1">
      <alignment horizontal="left" vertical="top" shrinkToFit="1"/>
    </xf>
    <xf numFmtId="177" fontId="20" fillId="0" borderId="7" xfId="5" applyFont="1" applyBorder="1" applyAlignment="1">
      <alignment horizontal="center" vertical="top" shrinkToFit="1"/>
    </xf>
    <xf numFmtId="177" fontId="20" fillId="0" borderId="2" xfId="5" applyFont="1" applyBorder="1" applyAlignment="1">
      <alignment horizontal="center" vertical="top" shrinkToFit="1"/>
    </xf>
    <xf numFmtId="177" fontId="20" fillId="0" borderId="8" xfId="5" applyFont="1" applyBorder="1" applyAlignment="1">
      <alignment horizontal="center" vertical="top" shrinkToFit="1"/>
    </xf>
    <xf numFmtId="177" fontId="24" fillId="0" borderId="0" xfId="5" applyFont="1" applyAlignment="1">
      <alignment horizontal="center" vertical="center"/>
    </xf>
    <xf numFmtId="177" fontId="25" fillId="3" borderId="7" xfId="5" applyFont="1" applyFill="1" applyBorder="1" applyAlignment="1">
      <alignment horizontal="center" vertical="center"/>
    </xf>
    <xf numFmtId="177" fontId="25" fillId="3" borderId="2" xfId="5" applyFont="1" applyFill="1" applyBorder="1" applyAlignment="1">
      <alignment horizontal="center" vertical="center"/>
    </xf>
    <xf numFmtId="177" fontId="25" fillId="3" borderId="8" xfId="5" applyFont="1" applyFill="1" applyBorder="1" applyAlignment="1">
      <alignment horizontal="center" vertical="center"/>
    </xf>
    <xf numFmtId="177" fontId="25" fillId="3" borderId="9" xfId="5" applyFont="1" applyFill="1" applyBorder="1" applyAlignment="1">
      <alignment horizontal="center" vertical="center"/>
    </xf>
    <xf numFmtId="177" fontId="25" fillId="5" borderId="7" xfId="5" applyFont="1" applyFill="1" applyBorder="1" applyAlignment="1">
      <alignment horizontal="center" vertical="top" shrinkToFit="1"/>
    </xf>
    <xf numFmtId="177" fontId="25" fillId="5" borderId="2" xfId="5" applyFont="1" applyFill="1" applyBorder="1" applyAlignment="1">
      <alignment horizontal="center" vertical="top" shrinkToFit="1"/>
    </xf>
    <xf numFmtId="177" fontId="25" fillId="5" borderId="8" xfId="5" applyFont="1" applyFill="1" applyBorder="1" applyAlignment="1">
      <alignment horizontal="center" vertical="top" shrinkToFit="1"/>
    </xf>
    <xf numFmtId="49" fontId="30" fillId="0" borderId="0" xfId="11" applyNumberFormat="1" applyFont="1" applyAlignment="1">
      <alignment horizontal="center" vertical="center"/>
    </xf>
    <xf numFmtId="49" fontId="27" fillId="9" borderId="0" xfId="11" applyNumberFormat="1" applyFont="1" applyFill="1" applyAlignment="1">
      <alignment horizontal="center" vertical="center"/>
    </xf>
    <xf numFmtId="49" fontId="28" fillId="9" borderId="0" xfId="11" applyNumberFormat="1" applyFont="1" applyFill="1" applyAlignment="1">
      <alignment horizontal="center" vertical="center"/>
    </xf>
    <xf numFmtId="49" fontId="29" fillId="9" borderId="0" xfId="11" applyNumberFormat="1" applyFont="1" applyFill="1" applyAlignment="1">
      <alignment horizontal="center" vertical="center"/>
    </xf>
    <xf numFmtId="0" fontId="31" fillId="0" borderId="0" xfId="11" applyNumberFormat="1" applyFont="1" applyAlignment="1">
      <alignment horizontal="left" vertical="top" wrapText="1"/>
    </xf>
    <xf numFmtId="49" fontId="31" fillId="9" borderId="0" xfId="11" applyNumberFormat="1" applyFont="1" applyFill="1" applyAlignment="1">
      <alignment horizontal="left" vertical="center"/>
    </xf>
    <xf numFmtId="49" fontId="31" fillId="0" borderId="0" xfId="11" applyNumberFormat="1" applyFont="1" applyAlignment="1">
      <alignment horizontal="center" vertical="center"/>
    </xf>
    <xf numFmtId="49" fontId="32" fillId="10" borderId="46" xfId="11" applyNumberFormat="1" applyFont="1" applyFill="1" applyBorder="1" applyAlignment="1">
      <alignment horizontal="center" vertical="center"/>
    </xf>
    <xf numFmtId="49" fontId="32" fillId="10" borderId="47" xfId="11" applyNumberFormat="1" applyFont="1" applyFill="1" applyBorder="1" applyAlignment="1">
      <alignment horizontal="center" vertical="center"/>
    </xf>
    <xf numFmtId="179" fontId="32" fillId="9" borderId="15" xfId="11" applyNumberFormat="1" applyFont="1" applyFill="1" applyBorder="1" applyAlignment="1">
      <alignment vertical="center"/>
    </xf>
    <xf numFmtId="179" fontId="32" fillId="9" borderId="16" xfId="11" applyNumberFormat="1" applyFont="1" applyFill="1" applyBorder="1" applyAlignment="1">
      <alignment vertical="center"/>
    </xf>
    <xf numFmtId="179" fontId="32" fillId="9" borderId="17" xfId="11" applyNumberFormat="1" applyFont="1" applyFill="1" applyBorder="1" applyAlignment="1">
      <alignment vertical="center"/>
    </xf>
    <xf numFmtId="179" fontId="32" fillId="9" borderId="48" xfId="11" applyNumberFormat="1" applyFont="1" applyFill="1" applyBorder="1" applyAlignment="1">
      <alignment vertical="center"/>
    </xf>
    <xf numFmtId="179" fontId="32" fillId="9" borderId="49" xfId="11" applyNumberFormat="1" applyFont="1" applyFill="1" applyBorder="1" applyAlignment="1">
      <alignment vertical="center"/>
    </xf>
    <xf numFmtId="179" fontId="32" fillId="9" borderId="50" xfId="11" applyNumberFormat="1" applyFont="1" applyFill="1" applyBorder="1" applyAlignment="1">
      <alignment vertical="center"/>
    </xf>
    <xf numFmtId="49" fontId="32" fillId="9" borderId="46" xfId="11" applyNumberFormat="1" applyFont="1" applyFill="1" applyBorder="1" applyAlignment="1">
      <alignment horizontal="center" vertical="center"/>
    </xf>
    <xf numFmtId="177" fontId="25" fillId="7" borderId="7" xfId="7" applyFont="1" applyFill="1" applyBorder="1" applyAlignment="1">
      <alignment horizontal="center" vertical="top" shrinkToFit="1"/>
    </xf>
    <xf numFmtId="177" fontId="25" fillId="7" borderId="2" xfId="7" applyFont="1" applyFill="1" applyBorder="1" applyAlignment="1">
      <alignment horizontal="center" vertical="top" shrinkToFit="1"/>
    </xf>
    <xf numFmtId="177" fontId="20" fillId="0" borderId="9" xfId="7" applyFont="1" applyBorder="1" applyAlignment="1">
      <alignment horizontal="center" vertical="top" shrinkToFit="1"/>
    </xf>
    <xf numFmtId="177" fontId="25" fillId="5" borderId="7" xfId="7" applyFont="1" applyFill="1" applyBorder="1" applyAlignment="1">
      <alignment horizontal="center" vertical="top" shrinkToFit="1"/>
    </xf>
    <xf numFmtId="177" fontId="25" fillId="5" borderId="2" xfId="7" applyFont="1" applyFill="1" applyBorder="1" applyAlignment="1">
      <alignment horizontal="center" vertical="top" shrinkToFit="1"/>
    </xf>
    <xf numFmtId="177" fontId="20" fillId="0" borderId="9" xfId="7" applyFont="1" applyBorder="1" applyAlignment="1">
      <alignment horizontal="left" vertical="top" shrinkToFit="1"/>
    </xf>
    <xf numFmtId="177" fontId="20" fillId="0" borderId="51" xfId="7" applyFont="1" applyBorder="1" applyAlignment="1">
      <alignment horizontal="left" vertical="top" shrinkToFit="1"/>
    </xf>
    <xf numFmtId="177" fontId="20" fillId="0" borderId="12" xfId="7" applyFont="1" applyBorder="1" applyAlignment="1">
      <alignment horizontal="left" vertical="top" shrinkToFit="1"/>
    </xf>
    <xf numFmtId="177" fontId="20" fillId="0" borderId="11" xfId="7" applyFont="1" applyBorder="1" applyAlignment="1">
      <alignment horizontal="left" vertical="top" shrinkToFit="1"/>
    </xf>
    <xf numFmtId="182" fontId="20" fillId="13" borderId="56" xfId="8" applyNumberFormat="1" applyFont="1" applyFill="1" applyBorder="1" applyAlignment="1">
      <alignment horizontal="center" vertical="center"/>
    </xf>
    <xf numFmtId="177" fontId="20" fillId="0" borderId="52" xfId="7" applyFont="1" applyBorder="1" applyAlignment="1">
      <alignment horizontal="center" vertical="top" shrinkToFit="1"/>
    </xf>
    <xf numFmtId="177" fontId="20" fillId="0" borderId="53" xfId="7" applyFont="1" applyBorder="1" applyAlignment="1">
      <alignment horizontal="center" vertical="top" shrinkToFit="1"/>
    </xf>
    <xf numFmtId="177" fontId="20" fillId="0" borderId="54" xfId="7" applyFont="1" applyBorder="1" applyAlignment="1">
      <alignment horizontal="center" vertical="top" shrinkToFit="1"/>
    </xf>
    <xf numFmtId="177" fontId="25" fillId="3" borderId="7" xfId="7" applyFont="1" applyFill="1" applyBorder="1" applyAlignment="1">
      <alignment horizontal="center" vertical="center" shrinkToFit="1"/>
    </xf>
    <xf numFmtId="177" fontId="25" fillId="3" borderId="2" xfId="7" applyFont="1" applyFill="1" applyBorder="1" applyAlignment="1">
      <alignment horizontal="center" vertical="center" shrinkToFit="1"/>
    </xf>
    <xf numFmtId="177" fontId="20" fillId="0" borderId="9" xfId="7" applyFont="1" applyFill="1" applyBorder="1" applyAlignment="1">
      <alignment horizontal="center" vertical="top" shrinkToFit="1"/>
    </xf>
    <xf numFmtId="178" fontId="39" fillId="14" borderId="58" xfId="5" applyNumberFormat="1" applyFont="1" applyFill="1" applyBorder="1" applyAlignment="1">
      <alignment horizontal="center" vertical="center"/>
    </xf>
    <xf numFmtId="178" fontId="39" fillId="14" borderId="59" xfId="5" applyNumberFormat="1" applyFont="1" applyFill="1" applyBorder="1" applyAlignment="1">
      <alignment horizontal="center" vertical="center"/>
    </xf>
    <xf numFmtId="178" fontId="39" fillId="14" borderId="61" xfId="5" applyNumberFormat="1" applyFont="1" applyFill="1" applyBorder="1" applyAlignment="1">
      <alignment horizontal="center" vertical="center"/>
    </xf>
    <xf numFmtId="177" fontId="20" fillId="0" borderId="51" xfId="5" applyFont="1" applyFill="1" applyBorder="1" applyAlignment="1">
      <alignment horizontal="center" vertical="top" shrinkToFit="1"/>
    </xf>
    <xf numFmtId="177" fontId="20" fillId="0" borderId="12" xfId="5" applyFont="1" applyFill="1" applyBorder="1" applyAlignment="1">
      <alignment horizontal="center" vertical="top" shrinkToFit="1"/>
    </xf>
    <xf numFmtId="177" fontId="20" fillId="0" borderId="11" xfId="5" applyFont="1" applyFill="1" applyBorder="1" applyAlignment="1">
      <alignment horizontal="center" vertical="top" shrinkToFit="1"/>
    </xf>
    <xf numFmtId="177" fontId="20" fillId="0" borderId="10" xfId="5" applyFont="1" applyFill="1" applyBorder="1" applyAlignment="1">
      <alignment horizontal="center" vertical="top"/>
    </xf>
    <xf numFmtId="177" fontId="20" fillId="0" borderId="11" xfId="5" applyFont="1" applyFill="1" applyBorder="1" applyAlignment="1">
      <alignment horizontal="center" vertical="top"/>
    </xf>
    <xf numFmtId="177" fontId="20" fillId="0" borderId="12" xfId="5" applyFont="1" applyFill="1" applyBorder="1" applyAlignment="1">
      <alignment horizontal="center" vertical="top"/>
    </xf>
    <xf numFmtId="177" fontId="20" fillId="0" borderId="9" xfId="5" applyFont="1" applyFill="1" applyBorder="1" applyAlignment="1">
      <alignment horizontal="left" vertical="top"/>
    </xf>
    <xf numFmtId="177" fontId="20" fillId="7" borderId="9" xfId="5" applyFont="1" applyFill="1" applyBorder="1" applyAlignment="1">
      <alignment horizontal="center" vertical="top" shrinkToFit="1"/>
    </xf>
    <xf numFmtId="177" fontId="20" fillId="0" borderId="9" xfId="5" applyFont="1" applyFill="1" applyBorder="1" applyAlignment="1">
      <alignment horizontal="center" vertical="top"/>
    </xf>
    <xf numFmtId="177" fontId="20" fillId="0" borderId="10" xfId="5" applyFont="1" applyFill="1" applyBorder="1" applyAlignment="1">
      <alignment horizontal="left" vertical="top"/>
    </xf>
    <xf numFmtId="177" fontId="20" fillId="0" borderId="12" xfId="5" applyFont="1" applyFill="1" applyBorder="1" applyAlignment="1">
      <alignment horizontal="left" vertical="top"/>
    </xf>
    <xf numFmtId="177" fontId="20" fillId="5" borderId="9" xfId="5" applyFont="1" applyFill="1" applyBorder="1" applyAlignment="1">
      <alignment horizontal="center" vertical="top" shrinkToFit="1"/>
    </xf>
    <xf numFmtId="177" fontId="20" fillId="3" borderId="9" xfId="5" applyFont="1" applyFill="1" applyBorder="1" applyAlignment="1">
      <alignment horizontal="center" vertical="center" shrinkToFit="1"/>
    </xf>
    <xf numFmtId="177" fontId="20" fillId="0" borderId="10" xfId="5" applyFont="1" applyFill="1" applyBorder="1" applyAlignment="1">
      <alignment horizontal="left" vertical="top" shrinkToFit="1"/>
    </xf>
    <xf numFmtId="177" fontId="20" fillId="0" borderId="11" xfId="5" applyFont="1" applyFill="1" applyBorder="1" applyAlignment="1">
      <alignment horizontal="left" vertical="top" shrinkToFit="1"/>
    </xf>
    <xf numFmtId="177" fontId="20" fillId="0" borderId="12" xfId="5" applyFont="1" applyFill="1" applyBorder="1" applyAlignment="1">
      <alignment horizontal="left" vertical="top" shrinkToFit="1"/>
    </xf>
    <xf numFmtId="177" fontId="20" fillId="0" borderId="11" xfId="5" applyFont="1" applyFill="1" applyBorder="1" applyAlignment="1">
      <alignment horizontal="left" vertical="top"/>
    </xf>
    <xf numFmtId="177" fontId="20" fillId="0" borderId="51" xfId="5" applyFont="1" applyFill="1" applyBorder="1" applyAlignment="1">
      <alignment horizontal="left" vertical="top"/>
    </xf>
    <xf numFmtId="177" fontId="20" fillId="0" borderId="9" xfId="5" applyFont="1" applyFill="1" applyBorder="1" applyAlignment="1">
      <alignment horizontal="left" vertical="top" wrapText="1" shrinkToFit="1"/>
    </xf>
    <xf numFmtId="177" fontId="20" fillId="0" borderId="9" xfId="5" applyFont="1" applyFill="1" applyBorder="1" applyAlignment="1">
      <alignment horizontal="left" vertical="top" shrinkToFit="1"/>
    </xf>
    <xf numFmtId="177" fontId="20" fillId="0" borderId="9" xfId="5" applyFont="1" applyFill="1" applyBorder="1" applyAlignment="1">
      <alignment horizontal="left" vertical="top" wrapText="1"/>
    </xf>
    <xf numFmtId="177" fontId="20" fillId="0" borderId="45" xfId="5" applyFont="1" applyFill="1" applyBorder="1" applyAlignment="1">
      <alignment horizontal="left" vertical="top" wrapText="1" shrinkToFit="1"/>
    </xf>
    <xf numFmtId="177" fontId="20" fillId="0" borderId="45" xfId="5" applyFont="1" applyFill="1" applyBorder="1" applyAlignment="1">
      <alignment horizontal="left" vertical="top"/>
    </xf>
    <xf numFmtId="177" fontId="20" fillId="0" borderId="45" xfId="5" applyFont="1" applyFill="1" applyBorder="1" applyAlignment="1">
      <alignment horizontal="center" vertical="top"/>
    </xf>
    <xf numFmtId="177" fontId="20" fillId="0" borderId="51" xfId="5" applyFont="1" applyFill="1" applyBorder="1" applyAlignment="1">
      <alignment horizontal="center" vertical="top"/>
    </xf>
    <xf numFmtId="177" fontId="20" fillId="0" borderId="51" xfId="5" applyFont="1" applyFill="1" applyBorder="1" applyAlignment="1">
      <alignment horizontal="left" vertical="top" shrinkToFit="1"/>
    </xf>
    <xf numFmtId="0" fontId="1" fillId="0" borderId="0" xfId="12" applyNumberFormat="1" applyAlignment="1"/>
    <xf numFmtId="49" fontId="27" fillId="9" borderId="0" xfId="12" applyNumberFormat="1" applyFont="1" applyFill="1" applyAlignment="1">
      <alignment horizontal="center" vertical="center"/>
    </xf>
    <xf numFmtId="49" fontId="28" fillId="9" borderId="0" xfId="12" applyNumberFormat="1" applyFont="1" applyFill="1" applyAlignment="1">
      <alignment horizontal="center" vertical="center"/>
    </xf>
    <xf numFmtId="49" fontId="29" fillId="9" borderId="0" xfId="12" applyNumberFormat="1" applyFont="1" applyFill="1" applyAlignment="1">
      <alignment horizontal="center" vertical="center"/>
    </xf>
    <xf numFmtId="49" fontId="30" fillId="0" borderId="0" xfId="12" applyNumberFormat="1" applyFont="1" applyAlignment="1">
      <alignment horizontal="center" vertical="center"/>
    </xf>
    <xf numFmtId="49" fontId="31" fillId="9" borderId="0" xfId="12" applyNumberFormat="1" applyFont="1" applyFill="1" applyAlignment="1">
      <alignment horizontal="left" vertical="center"/>
    </xf>
    <xf numFmtId="49" fontId="31" fillId="0" borderId="0" xfId="12" applyNumberFormat="1" applyFont="1" applyAlignment="1">
      <alignment horizontal="center" vertical="center"/>
    </xf>
    <xf numFmtId="49" fontId="32" fillId="10" borderId="46" xfId="12" applyNumberFormat="1" applyFont="1" applyFill="1" applyBorder="1" applyAlignment="1">
      <alignment horizontal="center" vertical="center"/>
    </xf>
    <xf numFmtId="49" fontId="32" fillId="10" borderId="47" xfId="12" applyNumberFormat="1" applyFont="1" applyFill="1" applyBorder="1" applyAlignment="1">
      <alignment horizontal="center" vertical="center"/>
    </xf>
    <xf numFmtId="49" fontId="32" fillId="9" borderId="46" xfId="12" applyNumberFormat="1" applyFont="1" applyFill="1" applyBorder="1" applyAlignment="1">
      <alignment horizontal="center" vertical="center"/>
    </xf>
    <xf numFmtId="0" fontId="31" fillId="0" borderId="0" xfId="12" applyNumberFormat="1" applyFont="1" applyAlignment="1">
      <alignment horizontal="left" vertical="top" wrapText="1"/>
    </xf>
    <xf numFmtId="183" fontId="32" fillId="9" borderId="15" xfId="12" applyNumberFormat="1" applyFont="1" applyFill="1" applyBorder="1" applyAlignment="1">
      <alignment vertical="center"/>
    </xf>
    <xf numFmtId="183" fontId="32" fillId="9" borderId="16" xfId="12" applyNumberFormat="1" applyFont="1" applyFill="1" applyBorder="1" applyAlignment="1">
      <alignment vertical="center"/>
    </xf>
    <xf numFmtId="183" fontId="32" fillId="9" borderId="17" xfId="12" applyNumberFormat="1" applyFont="1" applyFill="1" applyBorder="1" applyAlignment="1">
      <alignment vertical="center"/>
    </xf>
    <xf numFmtId="183" fontId="32" fillId="9" borderId="48" xfId="12" applyNumberFormat="1" applyFont="1" applyFill="1" applyBorder="1" applyAlignment="1">
      <alignment vertical="center"/>
    </xf>
    <xf numFmtId="183" fontId="32" fillId="9" borderId="49" xfId="12" applyNumberFormat="1" applyFont="1" applyFill="1" applyBorder="1" applyAlignment="1">
      <alignment vertical="center"/>
    </xf>
    <xf numFmtId="183" fontId="32" fillId="9" borderId="50" xfId="12" applyNumberFormat="1" applyFont="1" applyFill="1" applyBorder="1" applyAlignment="1">
      <alignment vertical="center"/>
    </xf>
  </cellXfs>
  <cellStyles count="13">
    <cellStyle name="常规 2" xfId="10"/>
    <cellStyle name="쉼표 [0]" xfId="1" builtinId="6"/>
    <cellStyle name="쉼표 [0] 2" xfId="2"/>
    <cellStyle name="쉼표 [0] 3" xfId="6"/>
    <cellStyle name="쉼표 [0] 4" xfId="8"/>
    <cellStyle name="표준" xfId="0" builtinId="0"/>
    <cellStyle name="표준 2" xfId="3"/>
    <cellStyle name="표준 3" xfId="4"/>
    <cellStyle name="표준 4" xfId="5"/>
    <cellStyle name="표준 4 2" xfId="11"/>
    <cellStyle name="표준 4 2 2" xfId="12"/>
    <cellStyle name="표준 5" xfId="7"/>
    <cellStyle name="표준 6" xfId="9"/>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4</xdr:row>
      <xdr:rowOff>95250</xdr:rowOff>
    </xdr:from>
    <xdr:to>
      <xdr:col>21</xdr:col>
      <xdr:colOff>742422</xdr:colOff>
      <xdr:row>25</xdr:row>
      <xdr:rowOff>28150</xdr:rowOff>
    </xdr:to>
    <xdr:pic>
      <xdr:nvPicPr>
        <xdr:cNvPr id="4" name="그림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09850" y="457200"/>
          <a:ext cx="4228572" cy="3400000"/>
        </a:xfrm>
        <a:prstGeom prst="rect">
          <a:avLst/>
        </a:prstGeom>
      </xdr:spPr>
    </xdr:pic>
    <xdr:clientData/>
  </xdr:twoCellAnchor>
  <xdr:twoCellAnchor editAs="oneCell">
    <xdr:from>
      <xdr:col>22</xdr:col>
      <xdr:colOff>235725</xdr:colOff>
      <xdr:row>6</xdr:row>
      <xdr:rowOff>26175</xdr:rowOff>
    </xdr:from>
    <xdr:to>
      <xdr:col>28</xdr:col>
      <xdr:colOff>387535</xdr:colOff>
      <xdr:row>18</xdr:row>
      <xdr:rowOff>159263</xdr:rowOff>
    </xdr:to>
    <xdr:pic>
      <xdr:nvPicPr>
        <xdr:cNvPr id="5" name="그림 4">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093725" y="692925"/>
          <a:ext cx="4723810" cy="20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312;&#49345;&#48120;\&#46041;&#51089;\&#44608;&#50857;&#50868;\&#50696;&#49328;&#54924;&#44228;\2006&#50868;&#50689;&#48372;&#51312;&#44552;&#44368;&#48512;&#54788;&#548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기별교부현황"/>
      <sheetName val="정산현황"/>
      <sheetName val="추산계좌(2분기)"/>
      <sheetName val="7월분지출결의서"/>
      <sheetName val="8월분지출결의서 "/>
      <sheetName val="9월분지출결의서 "/>
      <sheetName val="추산계좌(3분기) "/>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2"/>
  <sheetViews>
    <sheetView workbookViewId="0">
      <selection activeCell="A6" sqref="A6:AW23"/>
    </sheetView>
  </sheetViews>
  <sheetFormatPr defaultRowHeight="16.5"/>
  <cols>
    <col min="1" max="1" width="0.5546875" style="82" customWidth="1"/>
    <col min="2" max="2" width="0.77734375" style="82" hidden="1" customWidth="1"/>
    <col min="3" max="4" width="1.5546875" style="82" customWidth="1"/>
    <col min="5" max="5" width="0.21875" style="82" customWidth="1"/>
    <col min="6" max="6" width="4.5546875" style="82" customWidth="1"/>
    <col min="7" max="7" width="2.33203125" style="82" customWidth="1"/>
    <col min="8" max="8" width="0.5546875" style="82" customWidth="1"/>
    <col min="9" max="9" width="0.77734375" style="82" customWidth="1"/>
    <col min="10" max="10" width="2.21875" style="82" customWidth="1"/>
    <col min="11" max="11" width="1" style="82" customWidth="1"/>
    <col min="12" max="12" width="0.33203125" style="82" customWidth="1"/>
    <col min="13" max="13" width="3.5546875" style="82" customWidth="1"/>
    <col min="14" max="14" width="3.109375" style="82" customWidth="1"/>
    <col min="15" max="15" width="1.88671875" style="82" customWidth="1"/>
    <col min="16" max="16" width="1.5546875" style="82" customWidth="1"/>
    <col min="17" max="17" width="7.109375" style="82" customWidth="1"/>
    <col min="18" max="18" width="0.77734375" style="82" customWidth="1"/>
    <col min="19" max="19" width="0.33203125" style="82" customWidth="1"/>
    <col min="20" max="20" width="1.21875" style="82" customWidth="1"/>
    <col min="21" max="21" width="0.5546875" style="82" customWidth="1"/>
    <col min="22" max="22" width="1.109375" style="82" customWidth="1"/>
    <col min="23" max="23" width="0.44140625" style="82" customWidth="1"/>
    <col min="24" max="24" width="1.5546875" style="82" customWidth="1"/>
    <col min="25" max="25" width="3" style="82" customWidth="1"/>
    <col min="26" max="26" width="0.109375" style="82" customWidth="1"/>
    <col min="27" max="27" width="0.5546875" style="82" customWidth="1"/>
    <col min="28" max="28" width="0.44140625" style="82" customWidth="1"/>
    <col min="29" max="29" width="1.5546875" style="82" customWidth="1"/>
    <col min="30" max="30" width="4" style="82" customWidth="1"/>
    <col min="31" max="31" width="0.33203125" style="82" customWidth="1"/>
    <col min="32" max="32" width="0.88671875" style="82" customWidth="1"/>
    <col min="33" max="33" width="2.109375" style="82" customWidth="1"/>
    <col min="34" max="34" width="2.5546875" style="82" customWidth="1"/>
    <col min="35" max="35" width="0.5546875" style="82" customWidth="1"/>
    <col min="36" max="36" width="1" style="82" customWidth="1"/>
    <col min="37" max="37" width="0.44140625" style="82" customWidth="1"/>
    <col min="38" max="38" width="3.21875" style="82" customWidth="1"/>
    <col min="39" max="39" width="1.33203125" style="82" customWidth="1"/>
    <col min="40" max="40" width="1.6640625" style="82" customWidth="1"/>
    <col min="41" max="41" width="2.33203125" style="82" customWidth="1"/>
    <col min="42" max="42" width="1.5546875" style="82" customWidth="1"/>
    <col min="43" max="43" width="0.44140625" style="82" customWidth="1"/>
    <col min="44" max="44" width="0.21875" style="82" customWidth="1"/>
    <col min="45" max="45" width="1.88671875" style="82" customWidth="1"/>
    <col min="46" max="46" width="2.44140625" style="82" customWidth="1"/>
    <col min="47" max="47" width="1.5546875" style="82" hidden="1" customWidth="1"/>
    <col min="48" max="48" width="1.77734375" style="82" hidden="1" customWidth="1"/>
    <col min="49" max="49" width="1" style="82" customWidth="1"/>
    <col min="50" max="50" width="0.77734375" style="82" customWidth="1"/>
    <col min="51" max="51" width="1.77734375" style="82" customWidth="1"/>
    <col min="52" max="52" width="7.6640625" style="82" customWidth="1"/>
    <col min="53" max="256" width="8.88671875" style="82"/>
    <col min="257" max="257" width="0.5546875" style="82" customWidth="1"/>
    <col min="258" max="258" width="0" style="82" hidden="1" customWidth="1"/>
    <col min="259" max="260" width="1.5546875" style="82" customWidth="1"/>
    <col min="261" max="261" width="0.21875" style="82" customWidth="1"/>
    <col min="262" max="262" width="4.5546875" style="82" customWidth="1"/>
    <col min="263" max="263" width="2.33203125" style="82" customWidth="1"/>
    <col min="264" max="264" width="0.5546875" style="82" customWidth="1"/>
    <col min="265" max="265" width="0.77734375" style="82" customWidth="1"/>
    <col min="266" max="266" width="2.21875" style="82" customWidth="1"/>
    <col min="267" max="267" width="1" style="82" customWidth="1"/>
    <col min="268" max="268" width="0.33203125" style="82" customWidth="1"/>
    <col min="269" max="269" width="3.5546875" style="82" customWidth="1"/>
    <col min="270" max="270" width="3.109375" style="82" customWidth="1"/>
    <col min="271" max="271" width="1.88671875" style="82" customWidth="1"/>
    <col min="272" max="272" width="1.5546875" style="82" customWidth="1"/>
    <col min="273" max="273" width="7.109375" style="82" customWidth="1"/>
    <col min="274" max="274" width="0.77734375" style="82" customWidth="1"/>
    <col min="275" max="275" width="0.33203125" style="82" customWidth="1"/>
    <col min="276" max="276" width="1.21875" style="82" customWidth="1"/>
    <col min="277" max="277" width="0.5546875" style="82" customWidth="1"/>
    <col min="278" max="278" width="1.109375" style="82" customWidth="1"/>
    <col min="279" max="279" width="0.44140625" style="82" customWidth="1"/>
    <col min="280" max="280" width="1.5546875" style="82" customWidth="1"/>
    <col min="281" max="281" width="3" style="82" customWidth="1"/>
    <col min="282" max="282" width="0.109375" style="82" customWidth="1"/>
    <col min="283" max="283" width="0.5546875" style="82" customWidth="1"/>
    <col min="284" max="284" width="0.44140625" style="82" customWidth="1"/>
    <col min="285" max="285" width="1.5546875" style="82" customWidth="1"/>
    <col min="286" max="286" width="4" style="82" customWidth="1"/>
    <col min="287" max="287" width="0.33203125" style="82" customWidth="1"/>
    <col min="288" max="288" width="0.88671875" style="82" customWidth="1"/>
    <col min="289" max="289" width="2.109375" style="82" customWidth="1"/>
    <col min="290" max="290" width="2.5546875" style="82" customWidth="1"/>
    <col min="291" max="291" width="0.5546875" style="82" customWidth="1"/>
    <col min="292" max="292" width="1" style="82" customWidth="1"/>
    <col min="293" max="293" width="0.44140625" style="82" customWidth="1"/>
    <col min="294" max="294" width="3.21875" style="82" customWidth="1"/>
    <col min="295" max="295" width="1.33203125" style="82" customWidth="1"/>
    <col min="296" max="296" width="1.6640625" style="82" customWidth="1"/>
    <col min="297" max="297" width="2.33203125" style="82" customWidth="1"/>
    <col min="298" max="298" width="1.5546875" style="82" customWidth="1"/>
    <col min="299" max="299" width="0.44140625" style="82" customWidth="1"/>
    <col min="300" max="300" width="0.21875" style="82" customWidth="1"/>
    <col min="301" max="301" width="1.88671875" style="82" customWidth="1"/>
    <col min="302" max="302" width="2.44140625" style="82" customWidth="1"/>
    <col min="303" max="304" width="0" style="82" hidden="1" customWidth="1"/>
    <col min="305" max="305" width="1" style="82" customWidth="1"/>
    <col min="306" max="306" width="0.77734375" style="82" customWidth="1"/>
    <col min="307" max="307" width="1.77734375" style="82" customWidth="1"/>
    <col min="308" max="308" width="7.6640625" style="82" customWidth="1"/>
    <col min="309" max="512" width="8.88671875" style="82"/>
    <col min="513" max="513" width="0.5546875" style="82" customWidth="1"/>
    <col min="514" max="514" width="0" style="82" hidden="1" customWidth="1"/>
    <col min="515" max="516" width="1.5546875" style="82" customWidth="1"/>
    <col min="517" max="517" width="0.21875" style="82" customWidth="1"/>
    <col min="518" max="518" width="4.5546875" style="82" customWidth="1"/>
    <col min="519" max="519" width="2.33203125" style="82" customWidth="1"/>
    <col min="520" max="520" width="0.5546875" style="82" customWidth="1"/>
    <col min="521" max="521" width="0.77734375" style="82" customWidth="1"/>
    <col min="522" max="522" width="2.21875" style="82" customWidth="1"/>
    <col min="523" max="523" width="1" style="82" customWidth="1"/>
    <col min="524" max="524" width="0.33203125" style="82" customWidth="1"/>
    <col min="525" max="525" width="3.5546875" style="82" customWidth="1"/>
    <col min="526" max="526" width="3.109375" style="82" customWidth="1"/>
    <col min="527" max="527" width="1.88671875" style="82" customWidth="1"/>
    <col min="528" max="528" width="1.5546875" style="82" customWidth="1"/>
    <col min="529" max="529" width="7.109375" style="82" customWidth="1"/>
    <col min="530" max="530" width="0.77734375" style="82" customWidth="1"/>
    <col min="531" max="531" width="0.33203125" style="82" customWidth="1"/>
    <col min="532" max="532" width="1.21875" style="82" customWidth="1"/>
    <col min="533" max="533" width="0.5546875" style="82" customWidth="1"/>
    <col min="534" max="534" width="1.109375" style="82" customWidth="1"/>
    <col min="535" max="535" width="0.44140625" style="82" customWidth="1"/>
    <col min="536" max="536" width="1.5546875" style="82" customWidth="1"/>
    <col min="537" max="537" width="3" style="82" customWidth="1"/>
    <col min="538" max="538" width="0.109375" style="82" customWidth="1"/>
    <col min="539" max="539" width="0.5546875" style="82" customWidth="1"/>
    <col min="540" max="540" width="0.44140625" style="82" customWidth="1"/>
    <col min="541" max="541" width="1.5546875" style="82" customWidth="1"/>
    <col min="542" max="542" width="4" style="82" customWidth="1"/>
    <col min="543" max="543" width="0.33203125" style="82" customWidth="1"/>
    <col min="544" max="544" width="0.88671875" style="82" customWidth="1"/>
    <col min="545" max="545" width="2.109375" style="82" customWidth="1"/>
    <col min="546" max="546" width="2.5546875" style="82" customWidth="1"/>
    <col min="547" max="547" width="0.5546875" style="82" customWidth="1"/>
    <col min="548" max="548" width="1" style="82" customWidth="1"/>
    <col min="549" max="549" width="0.44140625" style="82" customWidth="1"/>
    <col min="550" max="550" width="3.21875" style="82" customWidth="1"/>
    <col min="551" max="551" width="1.33203125" style="82" customWidth="1"/>
    <col min="552" max="552" width="1.6640625" style="82" customWidth="1"/>
    <col min="553" max="553" width="2.33203125" style="82" customWidth="1"/>
    <col min="554" max="554" width="1.5546875" style="82" customWidth="1"/>
    <col min="555" max="555" width="0.44140625" style="82" customWidth="1"/>
    <col min="556" max="556" width="0.21875" style="82" customWidth="1"/>
    <col min="557" max="557" width="1.88671875" style="82" customWidth="1"/>
    <col min="558" max="558" width="2.44140625" style="82" customWidth="1"/>
    <col min="559" max="560" width="0" style="82" hidden="1" customWidth="1"/>
    <col min="561" max="561" width="1" style="82" customWidth="1"/>
    <col min="562" max="562" width="0.77734375" style="82" customWidth="1"/>
    <col min="563" max="563" width="1.77734375" style="82" customWidth="1"/>
    <col min="564" max="564" width="7.6640625" style="82" customWidth="1"/>
    <col min="565" max="768" width="8.88671875" style="82"/>
    <col min="769" max="769" width="0.5546875" style="82" customWidth="1"/>
    <col min="770" max="770" width="0" style="82" hidden="1" customWidth="1"/>
    <col min="771" max="772" width="1.5546875" style="82" customWidth="1"/>
    <col min="773" max="773" width="0.21875" style="82" customWidth="1"/>
    <col min="774" max="774" width="4.5546875" style="82" customWidth="1"/>
    <col min="775" max="775" width="2.33203125" style="82" customWidth="1"/>
    <col min="776" max="776" width="0.5546875" style="82" customWidth="1"/>
    <col min="777" max="777" width="0.77734375" style="82" customWidth="1"/>
    <col min="778" max="778" width="2.21875" style="82" customWidth="1"/>
    <col min="779" max="779" width="1" style="82" customWidth="1"/>
    <col min="780" max="780" width="0.33203125" style="82" customWidth="1"/>
    <col min="781" max="781" width="3.5546875" style="82" customWidth="1"/>
    <col min="782" max="782" width="3.109375" style="82" customWidth="1"/>
    <col min="783" max="783" width="1.88671875" style="82" customWidth="1"/>
    <col min="784" max="784" width="1.5546875" style="82" customWidth="1"/>
    <col min="785" max="785" width="7.109375" style="82" customWidth="1"/>
    <col min="786" max="786" width="0.77734375" style="82" customWidth="1"/>
    <col min="787" max="787" width="0.33203125" style="82" customWidth="1"/>
    <col min="788" max="788" width="1.21875" style="82" customWidth="1"/>
    <col min="789" max="789" width="0.5546875" style="82" customWidth="1"/>
    <col min="790" max="790" width="1.109375" style="82" customWidth="1"/>
    <col min="791" max="791" width="0.44140625" style="82" customWidth="1"/>
    <col min="792" max="792" width="1.5546875" style="82" customWidth="1"/>
    <col min="793" max="793" width="3" style="82" customWidth="1"/>
    <col min="794" max="794" width="0.109375" style="82" customWidth="1"/>
    <col min="795" max="795" width="0.5546875" style="82" customWidth="1"/>
    <col min="796" max="796" width="0.44140625" style="82" customWidth="1"/>
    <col min="797" max="797" width="1.5546875" style="82" customWidth="1"/>
    <col min="798" max="798" width="4" style="82" customWidth="1"/>
    <col min="799" max="799" width="0.33203125" style="82" customWidth="1"/>
    <col min="800" max="800" width="0.88671875" style="82" customWidth="1"/>
    <col min="801" max="801" width="2.109375" style="82" customWidth="1"/>
    <col min="802" max="802" width="2.5546875" style="82" customWidth="1"/>
    <col min="803" max="803" width="0.5546875" style="82" customWidth="1"/>
    <col min="804" max="804" width="1" style="82" customWidth="1"/>
    <col min="805" max="805" width="0.44140625" style="82" customWidth="1"/>
    <col min="806" max="806" width="3.21875" style="82" customWidth="1"/>
    <col min="807" max="807" width="1.33203125" style="82" customWidth="1"/>
    <col min="808" max="808" width="1.6640625" style="82" customWidth="1"/>
    <col min="809" max="809" width="2.33203125" style="82" customWidth="1"/>
    <col min="810" max="810" width="1.5546875" style="82" customWidth="1"/>
    <col min="811" max="811" width="0.44140625" style="82" customWidth="1"/>
    <col min="812" max="812" width="0.21875" style="82" customWidth="1"/>
    <col min="813" max="813" width="1.88671875" style="82" customWidth="1"/>
    <col min="814" max="814" width="2.44140625" style="82" customWidth="1"/>
    <col min="815" max="816" width="0" style="82" hidden="1" customWidth="1"/>
    <col min="817" max="817" width="1" style="82" customWidth="1"/>
    <col min="818" max="818" width="0.77734375" style="82" customWidth="1"/>
    <col min="819" max="819" width="1.77734375" style="82" customWidth="1"/>
    <col min="820" max="820" width="7.6640625" style="82" customWidth="1"/>
    <col min="821" max="1024" width="8.88671875" style="82"/>
    <col min="1025" max="1025" width="0.5546875" style="82" customWidth="1"/>
    <col min="1026" max="1026" width="0" style="82" hidden="1" customWidth="1"/>
    <col min="1027" max="1028" width="1.5546875" style="82" customWidth="1"/>
    <col min="1029" max="1029" width="0.21875" style="82" customWidth="1"/>
    <col min="1030" max="1030" width="4.5546875" style="82" customWidth="1"/>
    <col min="1031" max="1031" width="2.33203125" style="82" customWidth="1"/>
    <col min="1032" max="1032" width="0.5546875" style="82" customWidth="1"/>
    <col min="1033" max="1033" width="0.77734375" style="82" customWidth="1"/>
    <col min="1034" max="1034" width="2.21875" style="82" customWidth="1"/>
    <col min="1035" max="1035" width="1" style="82" customWidth="1"/>
    <col min="1036" max="1036" width="0.33203125" style="82" customWidth="1"/>
    <col min="1037" max="1037" width="3.5546875" style="82" customWidth="1"/>
    <col min="1038" max="1038" width="3.109375" style="82" customWidth="1"/>
    <col min="1039" max="1039" width="1.88671875" style="82" customWidth="1"/>
    <col min="1040" max="1040" width="1.5546875" style="82" customWidth="1"/>
    <col min="1041" max="1041" width="7.109375" style="82" customWidth="1"/>
    <col min="1042" max="1042" width="0.77734375" style="82" customWidth="1"/>
    <col min="1043" max="1043" width="0.33203125" style="82" customWidth="1"/>
    <col min="1044" max="1044" width="1.21875" style="82" customWidth="1"/>
    <col min="1045" max="1045" width="0.5546875" style="82" customWidth="1"/>
    <col min="1046" max="1046" width="1.109375" style="82" customWidth="1"/>
    <col min="1047" max="1047" width="0.44140625" style="82" customWidth="1"/>
    <col min="1048" max="1048" width="1.5546875" style="82" customWidth="1"/>
    <col min="1049" max="1049" width="3" style="82" customWidth="1"/>
    <col min="1050" max="1050" width="0.109375" style="82" customWidth="1"/>
    <col min="1051" max="1051" width="0.5546875" style="82" customWidth="1"/>
    <col min="1052" max="1052" width="0.44140625" style="82" customWidth="1"/>
    <col min="1053" max="1053" width="1.5546875" style="82" customWidth="1"/>
    <col min="1054" max="1054" width="4" style="82" customWidth="1"/>
    <col min="1055" max="1055" width="0.33203125" style="82" customWidth="1"/>
    <col min="1056" max="1056" width="0.88671875" style="82" customWidth="1"/>
    <col min="1057" max="1057" width="2.109375" style="82" customWidth="1"/>
    <col min="1058" max="1058" width="2.5546875" style="82" customWidth="1"/>
    <col min="1059" max="1059" width="0.5546875" style="82" customWidth="1"/>
    <col min="1060" max="1060" width="1" style="82" customWidth="1"/>
    <col min="1061" max="1061" width="0.44140625" style="82" customWidth="1"/>
    <col min="1062" max="1062" width="3.21875" style="82" customWidth="1"/>
    <col min="1063" max="1063" width="1.33203125" style="82" customWidth="1"/>
    <col min="1064" max="1064" width="1.6640625" style="82" customWidth="1"/>
    <col min="1065" max="1065" width="2.33203125" style="82" customWidth="1"/>
    <col min="1066" max="1066" width="1.5546875" style="82" customWidth="1"/>
    <col min="1067" max="1067" width="0.44140625" style="82" customWidth="1"/>
    <col min="1068" max="1068" width="0.21875" style="82" customWidth="1"/>
    <col min="1069" max="1069" width="1.88671875" style="82" customWidth="1"/>
    <col min="1070" max="1070" width="2.44140625" style="82" customWidth="1"/>
    <col min="1071" max="1072" width="0" style="82" hidden="1" customWidth="1"/>
    <col min="1073" max="1073" width="1" style="82" customWidth="1"/>
    <col min="1074" max="1074" width="0.77734375" style="82" customWidth="1"/>
    <col min="1075" max="1075" width="1.77734375" style="82" customWidth="1"/>
    <col min="1076" max="1076" width="7.6640625" style="82" customWidth="1"/>
    <col min="1077" max="1280" width="8.88671875" style="82"/>
    <col min="1281" max="1281" width="0.5546875" style="82" customWidth="1"/>
    <col min="1282" max="1282" width="0" style="82" hidden="1" customWidth="1"/>
    <col min="1283" max="1284" width="1.5546875" style="82" customWidth="1"/>
    <col min="1285" max="1285" width="0.21875" style="82" customWidth="1"/>
    <col min="1286" max="1286" width="4.5546875" style="82" customWidth="1"/>
    <col min="1287" max="1287" width="2.33203125" style="82" customWidth="1"/>
    <col min="1288" max="1288" width="0.5546875" style="82" customWidth="1"/>
    <col min="1289" max="1289" width="0.77734375" style="82" customWidth="1"/>
    <col min="1290" max="1290" width="2.21875" style="82" customWidth="1"/>
    <col min="1291" max="1291" width="1" style="82" customWidth="1"/>
    <col min="1292" max="1292" width="0.33203125" style="82" customWidth="1"/>
    <col min="1293" max="1293" width="3.5546875" style="82" customWidth="1"/>
    <col min="1294" max="1294" width="3.109375" style="82" customWidth="1"/>
    <col min="1295" max="1295" width="1.88671875" style="82" customWidth="1"/>
    <col min="1296" max="1296" width="1.5546875" style="82" customWidth="1"/>
    <col min="1297" max="1297" width="7.109375" style="82" customWidth="1"/>
    <col min="1298" max="1298" width="0.77734375" style="82" customWidth="1"/>
    <col min="1299" max="1299" width="0.33203125" style="82" customWidth="1"/>
    <col min="1300" max="1300" width="1.21875" style="82" customWidth="1"/>
    <col min="1301" max="1301" width="0.5546875" style="82" customWidth="1"/>
    <col min="1302" max="1302" width="1.109375" style="82" customWidth="1"/>
    <col min="1303" max="1303" width="0.44140625" style="82" customWidth="1"/>
    <col min="1304" max="1304" width="1.5546875" style="82" customWidth="1"/>
    <col min="1305" max="1305" width="3" style="82" customWidth="1"/>
    <col min="1306" max="1306" width="0.109375" style="82" customWidth="1"/>
    <col min="1307" max="1307" width="0.5546875" style="82" customWidth="1"/>
    <col min="1308" max="1308" width="0.44140625" style="82" customWidth="1"/>
    <col min="1309" max="1309" width="1.5546875" style="82" customWidth="1"/>
    <col min="1310" max="1310" width="4" style="82" customWidth="1"/>
    <col min="1311" max="1311" width="0.33203125" style="82" customWidth="1"/>
    <col min="1312" max="1312" width="0.88671875" style="82" customWidth="1"/>
    <col min="1313" max="1313" width="2.109375" style="82" customWidth="1"/>
    <col min="1314" max="1314" width="2.5546875" style="82" customWidth="1"/>
    <col min="1315" max="1315" width="0.5546875" style="82" customWidth="1"/>
    <col min="1316" max="1316" width="1" style="82" customWidth="1"/>
    <col min="1317" max="1317" width="0.44140625" style="82" customWidth="1"/>
    <col min="1318" max="1318" width="3.21875" style="82" customWidth="1"/>
    <col min="1319" max="1319" width="1.33203125" style="82" customWidth="1"/>
    <col min="1320" max="1320" width="1.6640625" style="82" customWidth="1"/>
    <col min="1321" max="1321" width="2.33203125" style="82" customWidth="1"/>
    <col min="1322" max="1322" width="1.5546875" style="82" customWidth="1"/>
    <col min="1323" max="1323" width="0.44140625" style="82" customWidth="1"/>
    <col min="1324" max="1324" width="0.21875" style="82" customWidth="1"/>
    <col min="1325" max="1325" width="1.88671875" style="82" customWidth="1"/>
    <col min="1326" max="1326" width="2.44140625" style="82" customWidth="1"/>
    <col min="1327" max="1328" width="0" style="82" hidden="1" customWidth="1"/>
    <col min="1329" max="1329" width="1" style="82" customWidth="1"/>
    <col min="1330" max="1330" width="0.77734375" style="82" customWidth="1"/>
    <col min="1331" max="1331" width="1.77734375" style="82" customWidth="1"/>
    <col min="1332" max="1332" width="7.6640625" style="82" customWidth="1"/>
    <col min="1333" max="1536" width="8.88671875" style="82"/>
    <col min="1537" max="1537" width="0.5546875" style="82" customWidth="1"/>
    <col min="1538" max="1538" width="0" style="82" hidden="1" customWidth="1"/>
    <col min="1539" max="1540" width="1.5546875" style="82" customWidth="1"/>
    <col min="1541" max="1541" width="0.21875" style="82" customWidth="1"/>
    <col min="1542" max="1542" width="4.5546875" style="82" customWidth="1"/>
    <col min="1543" max="1543" width="2.33203125" style="82" customWidth="1"/>
    <col min="1544" max="1544" width="0.5546875" style="82" customWidth="1"/>
    <col min="1545" max="1545" width="0.77734375" style="82" customWidth="1"/>
    <col min="1546" max="1546" width="2.21875" style="82" customWidth="1"/>
    <col min="1547" max="1547" width="1" style="82" customWidth="1"/>
    <col min="1548" max="1548" width="0.33203125" style="82" customWidth="1"/>
    <col min="1549" max="1549" width="3.5546875" style="82" customWidth="1"/>
    <col min="1550" max="1550" width="3.109375" style="82" customWidth="1"/>
    <col min="1551" max="1551" width="1.88671875" style="82" customWidth="1"/>
    <col min="1552" max="1552" width="1.5546875" style="82" customWidth="1"/>
    <col min="1553" max="1553" width="7.109375" style="82" customWidth="1"/>
    <col min="1554" max="1554" width="0.77734375" style="82" customWidth="1"/>
    <col min="1555" max="1555" width="0.33203125" style="82" customWidth="1"/>
    <col min="1556" max="1556" width="1.21875" style="82" customWidth="1"/>
    <col min="1557" max="1557" width="0.5546875" style="82" customWidth="1"/>
    <col min="1558" max="1558" width="1.109375" style="82" customWidth="1"/>
    <col min="1559" max="1559" width="0.44140625" style="82" customWidth="1"/>
    <col min="1560" max="1560" width="1.5546875" style="82" customWidth="1"/>
    <col min="1561" max="1561" width="3" style="82" customWidth="1"/>
    <col min="1562" max="1562" width="0.109375" style="82" customWidth="1"/>
    <col min="1563" max="1563" width="0.5546875" style="82" customWidth="1"/>
    <col min="1564" max="1564" width="0.44140625" style="82" customWidth="1"/>
    <col min="1565" max="1565" width="1.5546875" style="82" customWidth="1"/>
    <col min="1566" max="1566" width="4" style="82" customWidth="1"/>
    <col min="1567" max="1567" width="0.33203125" style="82" customWidth="1"/>
    <col min="1568" max="1568" width="0.88671875" style="82" customWidth="1"/>
    <col min="1569" max="1569" width="2.109375" style="82" customWidth="1"/>
    <col min="1570" max="1570" width="2.5546875" style="82" customWidth="1"/>
    <col min="1571" max="1571" width="0.5546875" style="82" customWidth="1"/>
    <col min="1572" max="1572" width="1" style="82" customWidth="1"/>
    <col min="1573" max="1573" width="0.44140625" style="82" customWidth="1"/>
    <col min="1574" max="1574" width="3.21875" style="82" customWidth="1"/>
    <col min="1575" max="1575" width="1.33203125" style="82" customWidth="1"/>
    <col min="1576" max="1576" width="1.6640625" style="82" customWidth="1"/>
    <col min="1577" max="1577" width="2.33203125" style="82" customWidth="1"/>
    <col min="1578" max="1578" width="1.5546875" style="82" customWidth="1"/>
    <col min="1579" max="1579" width="0.44140625" style="82" customWidth="1"/>
    <col min="1580" max="1580" width="0.21875" style="82" customWidth="1"/>
    <col min="1581" max="1581" width="1.88671875" style="82" customWidth="1"/>
    <col min="1582" max="1582" width="2.44140625" style="82" customWidth="1"/>
    <col min="1583" max="1584" width="0" style="82" hidden="1" customWidth="1"/>
    <col min="1585" max="1585" width="1" style="82" customWidth="1"/>
    <col min="1586" max="1586" width="0.77734375" style="82" customWidth="1"/>
    <col min="1587" max="1587" width="1.77734375" style="82" customWidth="1"/>
    <col min="1588" max="1588" width="7.6640625" style="82" customWidth="1"/>
    <col min="1589" max="1792" width="8.88671875" style="82"/>
    <col min="1793" max="1793" width="0.5546875" style="82" customWidth="1"/>
    <col min="1794" max="1794" width="0" style="82" hidden="1" customWidth="1"/>
    <col min="1795" max="1796" width="1.5546875" style="82" customWidth="1"/>
    <col min="1797" max="1797" width="0.21875" style="82" customWidth="1"/>
    <col min="1798" max="1798" width="4.5546875" style="82" customWidth="1"/>
    <col min="1799" max="1799" width="2.33203125" style="82" customWidth="1"/>
    <col min="1800" max="1800" width="0.5546875" style="82" customWidth="1"/>
    <col min="1801" max="1801" width="0.77734375" style="82" customWidth="1"/>
    <col min="1802" max="1802" width="2.21875" style="82" customWidth="1"/>
    <col min="1803" max="1803" width="1" style="82" customWidth="1"/>
    <col min="1804" max="1804" width="0.33203125" style="82" customWidth="1"/>
    <col min="1805" max="1805" width="3.5546875" style="82" customWidth="1"/>
    <col min="1806" max="1806" width="3.109375" style="82" customWidth="1"/>
    <col min="1807" max="1807" width="1.88671875" style="82" customWidth="1"/>
    <col min="1808" max="1808" width="1.5546875" style="82" customWidth="1"/>
    <col min="1809" max="1809" width="7.109375" style="82" customWidth="1"/>
    <col min="1810" max="1810" width="0.77734375" style="82" customWidth="1"/>
    <col min="1811" max="1811" width="0.33203125" style="82" customWidth="1"/>
    <col min="1812" max="1812" width="1.21875" style="82" customWidth="1"/>
    <col min="1813" max="1813" width="0.5546875" style="82" customWidth="1"/>
    <col min="1814" max="1814" width="1.109375" style="82" customWidth="1"/>
    <col min="1815" max="1815" width="0.44140625" style="82" customWidth="1"/>
    <col min="1816" max="1816" width="1.5546875" style="82" customWidth="1"/>
    <col min="1817" max="1817" width="3" style="82" customWidth="1"/>
    <col min="1818" max="1818" width="0.109375" style="82" customWidth="1"/>
    <col min="1819" max="1819" width="0.5546875" style="82" customWidth="1"/>
    <col min="1820" max="1820" width="0.44140625" style="82" customWidth="1"/>
    <col min="1821" max="1821" width="1.5546875" style="82" customWidth="1"/>
    <col min="1822" max="1822" width="4" style="82" customWidth="1"/>
    <col min="1823" max="1823" width="0.33203125" style="82" customWidth="1"/>
    <col min="1824" max="1824" width="0.88671875" style="82" customWidth="1"/>
    <col min="1825" max="1825" width="2.109375" style="82" customWidth="1"/>
    <col min="1826" max="1826" width="2.5546875" style="82" customWidth="1"/>
    <col min="1827" max="1827" width="0.5546875" style="82" customWidth="1"/>
    <col min="1828" max="1828" width="1" style="82" customWidth="1"/>
    <col min="1829" max="1829" width="0.44140625" style="82" customWidth="1"/>
    <col min="1830" max="1830" width="3.21875" style="82" customWidth="1"/>
    <col min="1831" max="1831" width="1.33203125" style="82" customWidth="1"/>
    <col min="1832" max="1832" width="1.6640625" style="82" customWidth="1"/>
    <col min="1833" max="1833" width="2.33203125" style="82" customWidth="1"/>
    <col min="1834" max="1834" width="1.5546875" style="82" customWidth="1"/>
    <col min="1835" max="1835" width="0.44140625" style="82" customWidth="1"/>
    <col min="1836" max="1836" width="0.21875" style="82" customWidth="1"/>
    <col min="1837" max="1837" width="1.88671875" style="82" customWidth="1"/>
    <col min="1838" max="1838" width="2.44140625" style="82" customWidth="1"/>
    <col min="1839" max="1840" width="0" style="82" hidden="1" customWidth="1"/>
    <col min="1841" max="1841" width="1" style="82" customWidth="1"/>
    <col min="1842" max="1842" width="0.77734375" style="82" customWidth="1"/>
    <col min="1843" max="1843" width="1.77734375" style="82" customWidth="1"/>
    <col min="1844" max="1844" width="7.6640625" style="82" customWidth="1"/>
    <col min="1845" max="2048" width="8.88671875" style="82"/>
    <col min="2049" max="2049" width="0.5546875" style="82" customWidth="1"/>
    <col min="2050" max="2050" width="0" style="82" hidden="1" customWidth="1"/>
    <col min="2051" max="2052" width="1.5546875" style="82" customWidth="1"/>
    <col min="2053" max="2053" width="0.21875" style="82" customWidth="1"/>
    <col min="2054" max="2054" width="4.5546875" style="82" customWidth="1"/>
    <col min="2055" max="2055" width="2.33203125" style="82" customWidth="1"/>
    <col min="2056" max="2056" width="0.5546875" style="82" customWidth="1"/>
    <col min="2057" max="2057" width="0.77734375" style="82" customWidth="1"/>
    <col min="2058" max="2058" width="2.21875" style="82" customWidth="1"/>
    <col min="2059" max="2059" width="1" style="82" customWidth="1"/>
    <col min="2060" max="2060" width="0.33203125" style="82" customWidth="1"/>
    <col min="2061" max="2061" width="3.5546875" style="82" customWidth="1"/>
    <col min="2062" max="2062" width="3.109375" style="82" customWidth="1"/>
    <col min="2063" max="2063" width="1.88671875" style="82" customWidth="1"/>
    <col min="2064" max="2064" width="1.5546875" style="82" customWidth="1"/>
    <col min="2065" max="2065" width="7.109375" style="82" customWidth="1"/>
    <col min="2066" max="2066" width="0.77734375" style="82" customWidth="1"/>
    <col min="2067" max="2067" width="0.33203125" style="82" customWidth="1"/>
    <col min="2068" max="2068" width="1.21875" style="82" customWidth="1"/>
    <col min="2069" max="2069" width="0.5546875" style="82" customWidth="1"/>
    <col min="2070" max="2070" width="1.109375" style="82" customWidth="1"/>
    <col min="2071" max="2071" width="0.44140625" style="82" customWidth="1"/>
    <col min="2072" max="2072" width="1.5546875" style="82" customWidth="1"/>
    <col min="2073" max="2073" width="3" style="82" customWidth="1"/>
    <col min="2074" max="2074" width="0.109375" style="82" customWidth="1"/>
    <col min="2075" max="2075" width="0.5546875" style="82" customWidth="1"/>
    <col min="2076" max="2076" width="0.44140625" style="82" customWidth="1"/>
    <col min="2077" max="2077" width="1.5546875" style="82" customWidth="1"/>
    <col min="2078" max="2078" width="4" style="82" customWidth="1"/>
    <col min="2079" max="2079" width="0.33203125" style="82" customWidth="1"/>
    <col min="2080" max="2080" width="0.88671875" style="82" customWidth="1"/>
    <col min="2081" max="2081" width="2.109375" style="82" customWidth="1"/>
    <col min="2082" max="2082" width="2.5546875" style="82" customWidth="1"/>
    <col min="2083" max="2083" width="0.5546875" style="82" customWidth="1"/>
    <col min="2084" max="2084" width="1" style="82" customWidth="1"/>
    <col min="2085" max="2085" width="0.44140625" style="82" customWidth="1"/>
    <col min="2086" max="2086" width="3.21875" style="82" customWidth="1"/>
    <col min="2087" max="2087" width="1.33203125" style="82" customWidth="1"/>
    <col min="2088" max="2088" width="1.6640625" style="82" customWidth="1"/>
    <col min="2089" max="2089" width="2.33203125" style="82" customWidth="1"/>
    <col min="2090" max="2090" width="1.5546875" style="82" customWidth="1"/>
    <col min="2091" max="2091" width="0.44140625" style="82" customWidth="1"/>
    <col min="2092" max="2092" width="0.21875" style="82" customWidth="1"/>
    <col min="2093" max="2093" width="1.88671875" style="82" customWidth="1"/>
    <col min="2094" max="2094" width="2.44140625" style="82" customWidth="1"/>
    <col min="2095" max="2096" width="0" style="82" hidden="1" customWidth="1"/>
    <col min="2097" max="2097" width="1" style="82" customWidth="1"/>
    <col min="2098" max="2098" width="0.77734375" style="82" customWidth="1"/>
    <col min="2099" max="2099" width="1.77734375" style="82" customWidth="1"/>
    <col min="2100" max="2100" width="7.6640625" style="82" customWidth="1"/>
    <col min="2101" max="2304" width="8.88671875" style="82"/>
    <col min="2305" max="2305" width="0.5546875" style="82" customWidth="1"/>
    <col min="2306" max="2306" width="0" style="82" hidden="1" customWidth="1"/>
    <col min="2307" max="2308" width="1.5546875" style="82" customWidth="1"/>
    <col min="2309" max="2309" width="0.21875" style="82" customWidth="1"/>
    <col min="2310" max="2310" width="4.5546875" style="82" customWidth="1"/>
    <col min="2311" max="2311" width="2.33203125" style="82" customWidth="1"/>
    <col min="2312" max="2312" width="0.5546875" style="82" customWidth="1"/>
    <col min="2313" max="2313" width="0.77734375" style="82" customWidth="1"/>
    <col min="2314" max="2314" width="2.21875" style="82" customWidth="1"/>
    <col min="2315" max="2315" width="1" style="82" customWidth="1"/>
    <col min="2316" max="2316" width="0.33203125" style="82" customWidth="1"/>
    <col min="2317" max="2317" width="3.5546875" style="82" customWidth="1"/>
    <col min="2318" max="2318" width="3.109375" style="82" customWidth="1"/>
    <col min="2319" max="2319" width="1.88671875" style="82" customWidth="1"/>
    <col min="2320" max="2320" width="1.5546875" style="82" customWidth="1"/>
    <col min="2321" max="2321" width="7.109375" style="82" customWidth="1"/>
    <col min="2322" max="2322" width="0.77734375" style="82" customWidth="1"/>
    <col min="2323" max="2323" width="0.33203125" style="82" customWidth="1"/>
    <col min="2324" max="2324" width="1.21875" style="82" customWidth="1"/>
    <col min="2325" max="2325" width="0.5546875" style="82" customWidth="1"/>
    <col min="2326" max="2326" width="1.109375" style="82" customWidth="1"/>
    <col min="2327" max="2327" width="0.44140625" style="82" customWidth="1"/>
    <col min="2328" max="2328" width="1.5546875" style="82" customWidth="1"/>
    <col min="2329" max="2329" width="3" style="82" customWidth="1"/>
    <col min="2330" max="2330" width="0.109375" style="82" customWidth="1"/>
    <col min="2331" max="2331" width="0.5546875" style="82" customWidth="1"/>
    <col min="2332" max="2332" width="0.44140625" style="82" customWidth="1"/>
    <col min="2333" max="2333" width="1.5546875" style="82" customWidth="1"/>
    <col min="2334" max="2334" width="4" style="82" customWidth="1"/>
    <col min="2335" max="2335" width="0.33203125" style="82" customWidth="1"/>
    <col min="2336" max="2336" width="0.88671875" style="82" customWidth="1"/>
    <col min="2337" max="2337" width="2.109375" style="82" customWidth="1"/>
    <col min="2338" max="2338" width="2.5546875" style="82" customWidth="1"/>
    <col min="2339" max="2339" width="0.5546875" style="82" customWidth="1"/>
    <col min="2340" max="2340" width="1" style="82" customWidth="1"/>
    <col min="2341" max="2341" width="0.44140625" style="82" customWidth="1"/>
    <col min="2342" max="2342" width="3.21875" style="82" customWidth="1"/>
    <col min="2343" max="2343" width="1.33203125" style="82" customWidth="1"/>
    <col min="2344" max="2344" width="1.6640625" style="82" customWidth="1"/>
    <col min="2345" max="2345" width="2.33203125" style="82" customWidth="1"/>
    <col min="2346" max="2346" width="1.5546875" style="82" customWidth="1"/>
    <col min="2347" max="2347" width="0.44140625" style="82" customWidth="1"/>
    <col min="2348" max="2348" width="0.21875" style="82" customWidth="1"/>
    <col min="2349" max="2349" width="1.88671875" style="82" customWidth="1"/>
    <col min="2350" max="2350" width="2.44140625" style="82" customWidth="1"/>
    <col min="2351" max="2352" width="0" style="82" hidden="1" customWidth="1"/>
    <col min="2353" max="2353" width="1" style="82" customWidth="1"/>
    <col min="2354" max="2354" width="0.77734375" style="82" customWidth="1"/>
    <col min="2355" max="2355" width="1.77734375" style="82" customWidth="1"/>
    <col min="2356" max="2356" width="7.6640625" style="82" customWidth="1"/>
    <col min="2357" max="2560" width="8.88671875" style="82"/>
    <col min="2561" max="2561" width="0.5546875" style="82" customWidth="1"/>
    <col min="2562" max="2562" width="0" style="82" hidden="1" customWidth="1"/>
    <col min="2563" max="2564" width="1.5546875" style="82" customWidth="1"/>
    <col min="2565" max="2565" width="0.21875" style="82" customWidth="1"/>
    <col min="2566" max="2566" width="4.5546875" style="82" customWidth="1"/>
    <col min="2567" max="2567" width="2.33203125" style="82" customWidth="1"/>
    <col min="2568" max="2568" width="0.5546875" style="82" customWidth="1"/>
    <col min="2569" max="2569" width="0.77734375" style="82" customWidth="1"/>
    <col min="2570" max="2570" width="2.21875" style="82" customWidth="1"/>
    <col min="2571" max="2571" width="1" style="82" customWidth="1"/>
    <col min="2572" max="2572" width="0.33203125" style="82" customWidth="1"/>
    <col min="2573" max="2573" width="3.5546875" style="82" customWidth="1"/>
    <col min="2574" max="2574" width="3.109375" style="82" customWidth="1"/>
    <col min="2575" max="2575" width="1.88671875" style="82" customWidth="1"/>
    <col min="2576" max="2576" width="1.5546875" style="82" customWidth="1"/>
    <col min="2577" max="2577" width="7.109375" style="82" customWidth="1"/>
    <col min="2578" max="2578" width="0.77734375" style="82" customWidth="1"/>
    <col min="2579" max="2579" width="0.33203125" style="82" customWidth="1"/>
    <col min="2580" max="2580" width="1.21875" style="82" customWidth="1"/>
    <col min="2581" max="2581" width="0.5546875" style="82" customWidth="1"/>
    <col min="2582" max="2582" width="1.109375" style="82" customWidth="1"/>
    <col min="2583" max="2583" width="0.44140625" style="82" customWidth="1"/>
    <col min="2584" max="2584" width="1.5546875" style="82" customWidth="1"/>
    <col min="2585" max="2585" width="3" style="82" customWidth="1"/>
    <col min="2586" max="2586" width="0.109375" style="82" customWidth="1"/>
    <col min="2587" max="2587" width="0.5546875" style="82" customWidth="1"/>
    <col min="2588" max="2588" width="0.44140625" style="82" customWidth="1"/>
    <col min="2589" max="2589" width="1.5546875" style="82" customWidth="1"/>
    <col min="2590" max="2590" width="4" style="82" customWidth="1"/>
    <col min="2591" max="2591" width="0.33203125" style="82" customWidth="1"/>
    <col min="2592" max="2592" width="0.88671875" style="82" customWidth="1"/>
    <col min="2593" max="2593" width="2.109375" style="82" customWidth="1"/>
    <col min="2594" max="2594" width="2.5546875" style="82" customWidth="1"/>
    <col min="2595" max="2595" width="0.5546875" style="82" customWidth="1"/>
    <col min="2596" max="2596" width="1" style="82" customWidth="1"/>
    <col min="2597" max="2597" width="0.44140625" style="82" customWidth="1"/>
    <col min="2598" max="2598" width="3.21875" style="82" customWidth="1"/>
    <col min="2599" max="2599" width="1.33203125" style="82" customWidth="1"/>
    <col min="2600" max="2600" width="1.6640625" style="82" customWidth="1"/>
    <col min="2601" max="2601" width="2.33203125" style="82" customWidth="1"/>
    <col min="2602" max="2602" width="1.5546875" style="82" customWidth="1"/>
    <col min="2603" max="2603" width="0.44140625" style="82" customWidth="1"/>
    <col min="2604" max="2604" width="0.21875" style="82" customWidth="1"/>
    <col min="2605" max="2605" width="1.88671875" style="82" customWidth="1"/>
    <col min="2606" max="2606" width="2.44140625" style="82" customWidth="1"/>
    <col min="2607" max="2608" width="0" style="82" hidden="1" customWidth="1"/>
    <col min="2609" max="2609" width="1" style="82" customWidth="1"/>
    <col min="2610" max="2610" width="0.77734375" style="82" customWidth="1"/>
    <col min="2611" max="2611" width="1.77734375" style="82" customWidth="1"/>
    <col min="2612" max="2612" width="7.6640625" style="82" customWidth="1"/>
    <col min="2613" max="2816" width="8.88671875" style="82"/>
    <col min="2817" max="2817" width="0.5546875" style="82" customWidth="1"/>
    <col min="2818" max="2818" width="0" style="82" hidden="1" customWidth="1"/>
    <col min="2819" max="2820" width="1.5546875" style="82" customWidth="1"/>
    <col min="2821" max="2821" width="0.21875" style="82" customWidth="1"/>
    <col min="2822" max="2822" width="4.5546875" style="82" customWidth="1"/>
    <col min="2823" max="2823" width="2.33203125" style="82" customWidth="1"/>
    <col min="2824" max="2824" width="0.5546875" style="82" customWidth="1"/>
    <col min="2825" max="2825" width="0.77734375" style="82" customWidth="1"/>
    <col min="2826" max="2826" width="2.21875" style="82" customWidth="1"/>
    <col min="2827" max="2827" width="1" style="82" customWidth="1"/>
    <col min="2828" max="2828" width="0.33203125" style="82" customWidth="1"/>
    <col min="2829" max="2829" width="3.5546875" style="82" customWidth="1"/>
    <col min="2830" max="2830" width="3.109375" style="82" customWidth="1"/>
    <col min="2831" max="2831" width="1.88671875" style="82" customWidth="1"/>
    <col min="2832" max="2832" width="1.5546875" style="82" customWidth="1"/>
    <col min="2833" max="2833" width="7.109375" style="82" customWidth="1"/>
    <col min="2834" max="2834" width="0.77734375" style="82" customWidth="1"/>
    <col min="2835" max="2835" width="0.33203125" style="82" customWidth="1"/>
    <col min="2836" max="2836" width="1.21875" style="82" customWidth="1"/>
    <col min="2837" max="2837" width="0.5546875" style="82" customWidth="1"/>
    <col min="2838" max="2838" width="1.109375" style="82" customWidth="1"/>
    <col min="2839" max="2839" width="0.44140625" style="82" customWidth="1"/>
    <col min="2840" max="2840" width="1.5546875" style="82" customWidth="1"/>
    <col min="2841" max="2841" width="3" style="82" customWidth="1"/>
    <col min="2842" max="2842" width="0.109375" style="82" customWidth="1"/>
    <col min="2843" max="2843" width="0.5546875" style="82" customWidth="1"/>
    <col min="2844" max="2844" width="0.44140625" style="82" customWidth="1"/>
    <col min="2845" max="2845" width="1.5546875" style="82" customWidth="1"/>
    <col min="2846" max="2846" width="4" style="82" customWidth="1"/>
    <col min="2847" max="2847" width="0.33203125" style="82" customWidth="1"/>
    <col min="2848" max="2848" width="0.88671875" style="82" customWidth="1"/>
    <col min="2849" max="2849" width="2.109375" style="82" customWidth="1"/>
    <col min="2850" max="2850" width="2.5546875" style="82" customWidth="1"/>
    <col min="2851" max="2851" width="0.5546875" style="82" customWidth="1"/>
    <col min="2852" max="2852" width="1" style="82" customWidth="1"/>
    <col min="2853" max="2853" width="0.44140625" style="82" customWidth="1"/>
    <col min="2854" max="2854" width="3.21875" style="82" customWidth="1"/>
    <col min="2855" max="2855" width="1.33203125" style="82" customWidth="1"/>
    <col min="2856" max="2856" width="1.6640625" style="82" customWidth="1"/>
    <col min="2857" max="2857" width="2.33203125" style="82" customWidth="1"/>
    <col min="2858" max="2858" width="1.5546875" style="82" customWidth="1"/>
    <col min="2859" max="2859" width="0.44140625" style="82" customWidth="1"/>
    <col min="2860" max="2860" width="0.21875" style="82" customWidth="1"/>
    <col min="2861" max="2861" width="1.88671875" style="82" customWidth="1"/>
    <col min="2862" max="2862" width="2.44140625" style="82" customWidth="1"/>
    <col min="2863" max="2864" width="0" style="82" hidden="1" customWidth="1"/>
    <col min="2865" max="2865" width="1" style="82" customWidth="1"/>
    <col min="2866" max="2866" width="0.77734375" style="82" customWidth="1"/>
    <col min="2867" max="2867" width="1.77734375" style="82" customWidth="1"/>
    <col min="2868" max="2868" width="7.6640625" style="82" customWidth="1"/>
    <col min="2869" max="3072" width="8.88671875" style="82"/>
    <col min="3073" max="3073" width="0.5546875" style="82" customWidth="1"/>
    <col min="3074" max="3074" width="0" style="82" hidden="1" customWidth="1"/>
    <col min="3075" max="3076" width="1.5546875" style="82" customWidth="1"/>
    <col min="3077" max="3077" width="0.21875" style="82" customWidth="1"/>
    <col min="3078" max="3078" width="4.5546875" style="82" customWidth="1"/>
    <col min="3079" max="3079" width="2.33203125" style="82" customWidth="1"/>
    <col min="3080" max="3080" width="0.5546875" style="82" customWidth="1"/>
    <col min="3081" max="3081" width="0.77734375" style="82" customWidth="1"/>
    <col min="3082" max="3082" width="2.21875" style="82" customWidth="1"/>
    <col min="3083" max="3083" width="1" style="82" customWidth="1"/>
    <col min="3084" max="3084" width="0.33203125" style="82" customWidth="1"/>
    <col min="3085" max="3085" width="3.5546875" style="82" customWidth="1"/>
    <col min="3086" max="3086" width="3.109375" style="82" customWidth="1"/>
    <col min="3087" max="3087" width="1.88671875" style="82" customWidth="1"/>
    <col min="3088" max="3088" width="1.5546875" style="82" customWidth="1"/>
    <col min="3089" max="3089" width="7.109375" style="82" customWidth="1"/>
    <col min="3090" max="3090" width="0.77734375" style="82" customWidth="1"/>
    <col min="3091" max="3091" width="0.33203125" style="82" customWidth="1"/>
    <col min="3092" max="3092" width="1.21875" style="82" customWidth="1"/>
    <col min="3093" max="3093" width="0.5546875" style="82" customWidth="1"/>
    <col min="3094" max="3094" width="1.109375" style="82" customWidth="1"/>
    <col min="3095" max="3095" width="0.44140625" style="82" customWidth="1"/>
    <col min="3096" max="3096" width="1.5546875" style="82" customWidth="1"/>
    <col min="3097" max="3097" width="3" style="82" customWidth="1"/>
    <col min="3098" max="3098" width="0.109375" style="82" customWidth="1"/>
    <col min="3099" max="3099" width="0.5546875" style="82" customWidth="1"/>
    <col min="3100" max="3100" width="0.44140625" style="82" customWidth="1"/>
    <col min="3101" max="3101" width="1.5546875" style="82" customWidth="1"/>
    <col min="3102" max="3102" width="4" style="82" customWidth="1"/>
    <col min="3103" max="3103" width="0.33203125" style="82" customWidth="1"/>
    <col min="3104" max="3104" width="0.88671875" style="82" customWidth="1"/>
    <col min="3105" max="3105" width="2.109375" style="82" customWidth="1"/>
    <col min="3106" max="3106" width="2.5546875" style="82" customWidth="1"/>
    <col min="3107" max="3107" width="0.5546875" style="82" customWidth="1"/>
    <col min="3108" max="3108" width="1" style="82" customWidth="1"/>
    <col min="3109" max="3109" width="0.44140625" style="82" customWidth="1"/>
    <col min="3110" max="3110" width="3.21875" style="82" customWidth="1"/>
    <col min="3111" max="3111" width="1.33203125" style="82" customWidth="1"/>
    <col min="3112" max="3112" width="1.6640625" style="82" customWidth="1"/>
    <col min="3113" max="3113" width="2.33203125" style="82" customWidth="1"/>
    <col min="3114" max="3114" width="1.5546875" style="82" customWidth="1"/>
    <col min="3115" max="3115" width="0.44140625" style="82" customWidth="1"/>
    <col min="3116" max="3116" width="0.21875" style="82" customWidth="1"/>
    <col min="3117" max="3117" width="1.88671875" style="82" customWidth="1"/>
    <col min="3118" max="3118" width="2.44140625" style="82" customWidth="1"/>
    <col min="3119" max="3120" width="0" style="82" hidden="1" customWidth="1"/>
    <col min="3121" max="3121" width="1" style="82" customWidth="1"/>
    <col min="3122" max="3122" width="0.77734375" style="82" customWidth="1"/>
    <col min="3123" max="3123" width="1.77734375" style="82" customWidth="1"/>
    <col min="3124" max="3124" width="7.6640625" style="82" customWidth="1"/>
    <col min="3125" max="3328" width="8.88671875" style="82"/>
    <col min="3329" max="3329" width="0.5546875" style="82" customWidth="1"/>
    <col min="3330" max="3330" width="0" style="82" hidden="1" customWidth="1"/>
    <col min="3331" max="3332" width="1.5546875" style="82" customWidth="1"/>
    <col min="3333" max="3333" width="0.21875" style="82" customWidth="1"/>
    <col min="3334" max="3334" width="4.5546875" style="82" customWidth="1"/>
    <col min="3335" max="3335" width="2.33203125" style="82" customWidth="1"/>
    <col min="3336" max="3336" width="0.5546875" style="82" customWidth="1"/>
    <col min="3337" max="3337" width="0.77734375" style="82" customWidth="1"/>
    <col min="3338" max="3338" width="2.21875" style="82" customWidth="1"/>
    <col min="3339" max="3339" width="1" style="82" customWidth="1"/>
    <col min="3340" max="3340" width="0.33203125" style="82" customWidth="1"/>
    <col min="3341" max="3341" width="3.5546875" style="82" customWidth="1"/>
    <col min="3342" max="3342" width="3.109375" style="82" customWidth="1"/>
    <col min="3343" max="3343" width="1.88671875" style="82" customWidth="1"/>
    <col min="3344" max="3344" width="1.5546875" style="82" customWidth="1"/>
    <col min="3345" max="3345" width="7.109375" style="82" customWidth="1"/>
    <col min="3346" max="3346" width="0.77734375" style="82" customWidth="1"/>
    <col min="3347" max="3347" width="0.33203125" style="82" customWidth="1"/>
    <col min="3348" max="3348" width="1.21875" style="82" customWidth="1"/>
    <col min="3349" max="3349" width="0.5546875" style="82" customWidth="1"/>
    <col min="3350" max="3350" width="1.109375" style="82" customWidth="1"/>
    <col min="3351" max="3351" width="0.44140625" style="82" customWidth="1"/>
    <col min="3352" max="3352" width="1.5546875" style="82" customWidth="1"/>
    <col min="3353" max="3353" width="3" style="82" customWidth="1"/>
    <col min="3354" max="3354" width="0.109375" style="82" customWidth="1"/>
    <col min="3355" max="3355" width="0.5546875" style="82" customWidth="1"/>
    <col min="3356" max="3356" width="0.44140625" style="82" customWidth="1"/>
    <col min="3357" max="3357" width="1.5546875" style="82" customWidth="1"/>
    <col min="3358" max="3358" width="4" style="82" customWidth="1"/>
    <col min="3359" max="3359" width="0.33203125" style="82" customWidth="1"/>
    <col min="3360" max="3360" width="0.88671875" style="82" customWidth="1"/>
    <col min="3361" max="3361" width="2.109375" style="82" customWidth="1"/>
    <col min="3362" max="3362" width="2.5546875" style="82" customWidth="1"/>
    <col min="3363" max="3363" width="0.5546875" style="82" customWidth="1"/>
    <col min="3364" max="3364" width="1" style="82" customWidth="1"/>
    <col min="3365" max="3365" width="0.44140625" style="82" customWidth="1"/>
    <col min="3366" max="3366" width="3.21875" style="82" customWidth="1"/>
    <col min="3367" max="3367" width="1.33203125" style="82" customWidth="1"/>
    <col min="3368" max="3368" width="1.6640625" style="82" customWidth="1"/>
    <col min="3369" max="3369" width="2.33203125" style="82" customWidth="1"/>
    <col min="3370" max="3370" width="1.5546875" style="82" customWidth="1"/>
    <col min="3371" max="3371" width="0.44140625" style="82" customWidth="1"/>
    <col min="3372" max="3372" width="0.21875" style="82" customWidth="1"/>
    <col min="3373" max="3373" width="1.88671875" style="82" customWidth="1"/>
    <col min="3374" max="3374" width="2.44140625" style="82" customWidth="1"/>
    <col min="3375" max="3376" width="0" style="82" hidden="1" customWidth="1"/>
    <col min="3377" max="3377" width="1" style="82" customWidth="1"/>
    <col min="3378" max="3378" width="0.77734375" style="82" customWidth="1"/>
    <col min="3379" max="3379" width="1.77734375" style="82" customWidth="1"/>
    <col min="3380" max="3380" width="7.6640625" style="82" customWidth="1"/>
    <col min="3381" max="3584" width="8.88671875" style="82"/>
    <col min="3585" max="3585" width="0.5546875" style="82" customWidth="1"/>
    <col min="3586" max="3586" width="0" style="82" hidden="1" customWidth="1"/>
    <col min="3587" max="3588" width="1.5546875" style="82" customWidth="1"/>
    <col min="3589" max="3589" width="0.21875" style="82" customWidth="1"/>
    <col min="3590" max="3590" width="4.5546875" style="82" customWidth="1"/>
    <col min="3591" max="3591" width="2.33203125" style="82" customWidth="1"/>
    <col min="3592" max="3592" width="0.5546875" style="82" customWidth="1"/>
    <col min="3593" max="3593" width="0.77734375" style="82" customWidth="1"/>
    <col min="3594" max="3594" width="2.21875" style="82" customWidth="1"/>
    <col min="3595" max="3595" width="1" style="82" customWidth="1"/>
    <col min="3596" max="3596" width="0.33203125" style="82" customWidth="1"/>
    <col min="3597" max="3597" width="3.5546875" style="82" customWidth="1"/>
    <col min="3598" max="3598" width="3.109375" style="82" customWidth="1"/>
    <col min="3599" max="3599" width="1.88671875" style="82" customWidth="1"/>
    <col min="3600" max="3600" width="1.5546875" style="82" customWidth="1"/>
    <col min="3601" max="3601" width="7.109375" style="82" customWidth="1"/>
    <col min="3602" max="3602" width="0.77734375" style="82" customWidth="1"/>
    <col min="3603" max="3603" width="0.33203125" style="82" customWidth="1"/>
    <col min="3604" max="3604" width="1.21875" style="82" customWidth="1"/>
    <col min="3605" max="3605" width="0.5546875" style="82" customWidth="1"/>
    <col min="3606" max="3606" width="1.109375" style="82" customWidth="1"/>
    <col min="3607" max="3607" width="0.44140625" style="82" customWidth="1"/>
    <col min="3608" max="3608" width="1.5546875" style="82" customWidth="1"/>
    <col min="3609" max="3609" width="3" style="82" customWidth="1"/>
    <col min="3610" max="3610" width="0.109375" style="82" customWidth="1"/>
    <col min="3611" max="3611" width="0.5546875" style="82" customWidth="1"/>
    <col min="3612" max="3612" width="0.44140625" style="82" customWidth="1"/>
    <col min="3613" max="3613" width="1.5546875" style="82" customWidth="1"/>
    <col min="3614" max="3614" width="4" style="82" customWidth="1"/>
    <col min="3615" max="3615" width="0.33203125" style="82" customWidth="1"/>
    <col min="3616" max="3616" width="0.88671875" style="82" customWidth="1"/>
    <col min="3617" max="3617" width="2.109375" style="82" customWidth="1"/>
    <col min="3618" max="3618" width="2.5546875" style="82" customWidth="1"/>
    <col min="3619" max="3619" width="0.5546875" style="82" customWidth="1"/>
    <col min="3620" max="3620" width="1" style="82" customWidth="1"/>
    <col min="3621" max="3621" width="0.44140625" style="82" customWidth="1"/>
    <col min="3622" max="3622" width="3.21875" style="82" customWidth="1"/>
    <col min="3623" max="3623" width="1.33203125" style="82" customWidth="1"/>
    <col min="3624" max="3624" width="1.6640625" style="82" customWidth="1"/>
    <col min="3625" max="3625" width="2.33203125" style="82" customWidth="1"/>
    <col min="3626" max="3626" width="1.5546875" style="82" customWidth="1"/>
    <col min="3627" max="3627" width="0.44140625" style="82" customWidth="1"/>
    <col min="3628" max="3628" width="0.21875" style="82" customWidth="1"/>
    <col min="3629" max="3629" width="1.88671875" style="82" customWidth="1"/>
    <col min="3630" max="3630" width="2.44140625" style="82" customWidth="1"/>
    <col min="3631" max="3632" width="0" style="82" hidden="1" customWidth="1"/>
    <col min="3633" max="3633" width="1" style="82" customWidth="1"/>
    <col min="3634" max="3634" width="0.77734375" style="82" customWidth="1"/>
    <col min="3635" max="3635" width="1.77734375" style="82" customWidth="1"/>
    <col min="3636" max="3636" width="7.6640625" style="82" customWidth="1"/>
    <col min="3637" max="3840" width="8.88671875" style="82"/>
    <col min="3841" max="3841" width="0.5546875" style="82" customWidth="1"/>
    <col min="3842" max="3842" width="0" style="82" hidden="1" customWidth="1"/>
    <col min="3843" max="3844" width="1.5546875" style="82" customWidth="1"/>
    <col min="3845" max="3845" width="0.21875" style="82" customWidth="1"/>
    <col min="3846" max="3846" width="4.5546875" style="82" customWidth="1"/>
    <col min="3847" max="3847" width="2.33203125" style="82" customWidth="1"/>
    <col min="3848" max="3848" width="0.5546875" style="82" customWidth="1"/>
    <col min="3849" max="3849" width="0.77734375" style="82" customWidth="1"/>
    <col min="3850" max="3850" width="2.21875" style="82" customWidth="1"/>
    <col min="3851" max="3851" width="1" style="82" customWidth="1"/>
    <col min="3852" max="3852" width="0.33203125" style="82" customWidth="1"/>
    <col min="3853" max="3853" width="3.5546875" style="82" customWidth="1"/>
    <col min="3854" max="3854" width="3.109375" style="82" customWidth="1"/>
    <col min="3855" max="3855" width="1.88671875" style="82" customWidth="1"/>
    <col min="3856" max="3856" width="1.5546875" style="82" customWidth="1"/>
    <col min="3857" max="3857" width="7.109375" style="82" customWidth="1"/>
    <col min="3858" max="3858" width="0.77734375" style="82" customWidth="1"/>
    <col min="3859" max="3859" width="0.33203125" style="82" customWidth="1"/>
    <col min="3860" max="3860" width="1.21875" style="82" customWidth="1"/>
    <col min="3861" max="3861" width="0.5546875" style="82" customWidth="1"/>
    <col min="3862" max="3862" width="1.109375" style="82" customWidth="1"/>
    <col min="3863" max="3863" width="0.44140625" style="82" customWidth="1"/>
    <col min="3864" max="3864" width="1.5546875" style="82" customWidth="1"/>
    <col min="3865" max="3865" width="3" style="82" customWidth="1"/>
    <col min="3866" max="3866" width="0.109375" style="82" customWidth="1"/>
    <col min="3867" max="3867" width="0.5546875" style="82" customWidth="1"/>
    <col min="3868" max="3868" width="0.44140625" style="82" customWidth="1"/>
    <col min="3869" max="3869" width="1.5546875" style="82" customWidth="1"/>
    <col min="3870" max="3870" width="4" style="82" customWidth="1"/>
    <col min="3871" max="3871" width="0.33203125" style="82" customWidth="1"/>
    <col min="3872" max="3872" width="0.88671875" style="82" customWidth="1"/>
    <col min="3873" max="3873" width="2.109375" style="82" customWidth="1"/>
    <col min="3874" max="3874" width="2.5546875" style="82" customWidth="1"/>
    <col min="3875" max="3875" width="0.5546875" style="82" customWidth="1"/>
    <col min="3876" max="3876" width="1" style="82" customWidth="1"/>
    <col min="3877" max="3877" width="0.44140625" style="82" customWidth="1"/>
    <col min="3878" max="3878" width="3.21875" style="82" customWidth="1"/>
    <col min="3879" max="3879" width="1.33203125" style="82" customWidth="1"/>
    <col min="3880" max="3880" width="1.6640625" style="82" customWidth="1"/>
    <col min="3881" max="3881" width="2.33203125" style="82" customWidth="1"/>
    <col min="3882" max="3882" width="1.5546875" style="82" customWidth="1"/>
    <col min="3883" max="3883" width="0.44140625" style="82" customWidth="1"/>
    <col min="3884" max="3884" width="0.21875" style="82" customWidth="1"/>
    <col min="3885" max="3885" width="1.88671875" style="82" customWidth="1"/>
    <col min="3886" max="3886" width="2.44140625" style="82" customWidth="1"/>
    <col min="3887" max="3888" width="0" style="82" hidden="1" customWidth="1"/>
    <col min="3889" max="3889" width="1" style="82" customWidth="1"/>
    <col min="3890" max="3890" width="0.77734375" style="82" customWidth="1"/>
    <col min="3891" max="3891" width="1.77734375" style="82" customWidth="1"/>
    <col min="3892" max="3892" width="7.6640625" style="82" customWidth="1"/>
    <col min="3893" max="4096" width="8.88671875" style="82"/>
    <col min="4097" max="4097" width="0.5546875" style="82" customWidth="1"/>
    <col min="4098" max="4098" width="0" style="82" hidden="1" customWidth="1"/>
    <col min="4099" max="4100" width="1.5546875" style="82" customWidth="1"/>
    <col min="4101" max="4101" width="0.21875" style="82" customWidth="1"/>
    <col min="4102" max="4102" width="4.5546875" style="82" customWidth="1"/>
    <col min="4103" max="4103" width="2.33203125" style="82" customWidth="1"/>
    <col min="4104" max="4104" width="0.5546875" style="82" customWidth="1"/>
    <col min="4105" max="4105" width="0.77734375" style="82" customWidth="1"/>
    <col min="4106" max="4106" width="2.21875" style="82" customWidth="1"/>
    <col min="4107" max="4107" width="1" style="82" customWidth="1"/>
    <col min="4108" max="4108" width="0.33203125" style="82" customWidth="1"/>
    <col min="4109" max="4109" width="3.5546875" style="82" customWidth="1"/>
    <col min="4110" max="4110" width="3.109375" style="82" customWidth="1"/>
    <col min="4111" max="4111" width="1.88671875" style="82" customWidth="1"/>
    <col min="4112" max="4112" width="1.5546875" style="82" customWidth="1"/>
    <col min="4113" max="4113" width="7.109375" style="82" customWidth="1"/>
    <col min="4114" max="4114" width="0.77734375" style="82" customWidth="1"/>
    <col min="4115" max="4115" width="0.33203125" style="82" customWidth="1"/>
    <col min="4116" max="4116" width="1.21875" style="82" customWidth="1"/>
    <col min="4117" max="4117" width="0.5546875" style="82" customWidth="1"/>
    <col min="4118" max="4118" width="1.109375" style="82" customWidth="1"/>
    <col min="4119" max="4119" width="0.44140625" style="82" customWidth="1"/>
    <col min="4120" max="4120" width="1.5546875" style="82" customWidth="1"/>
    <col min="4121" max="4121" width="3" style="82" customWidth="1"/>
    <col min="4122" max="4122" width="0.109375" style="82" customWidth="1"/>
    <col min="4123" max="4123" width="0.5546875" style="82" customWidth="1"/>
    <col min="4124" max="4124" width="0.44140625" style="82" customWidth="1"/>
    <col min="4125" max="4125" width="1.5546875" style="82" customWidth="1"/>
    <col min="4126" max="4126" width="4" style="82" customWidth="1"/>
    <col min="4127" max="4127" width="0.33203125" style="82" customWidth="1"/>
    <col min="4128" max="4128" width="0.88671875" style="82" customWidth="1"/>
    <col min="4129" max="4129" width="2.109375" style="82" customWidth="1"/>
    <col min="4130" max="4130" width="2.5546875" style="82" customWidth="1"/>
    <col min="4131" max="4131" width="0.5546875" style="82" customWidth="1"/>
    <col min="4132" max="4132" width="1" style="82" customWidth="1"/>
    <col min="4133" max="4133" width="0.44140625" style="82" customWidth="1"/>
    <col min="4134" max="4134" width="3.21875" style="82" customWidth="1"/>
    <col min="4135" max="4135" width="1.33203125" style="82" customWidth="1"/>
    <col min="4136" max="4136" width="1.6640625" style="82" customWidth="1"/>
    <col min="4137" max="4137" width="2.33203125" style="82" customWidth="1"/>
    <col min="4138" max="4138" width="1.5546875" style="82" customWidth="1"/>
    <col min="4139" max="4139" width="0.44140625" style="82" customWidth="1"/>
    <col min="4140" max="4140" width="0.21875" style="82" customWidth="1"/>
    <col min="4141" max="4141" width="1.88671875" style="82" customWidth="1"/>
    <col min="4142" max="4142" width="2.44140625" style="82" customWidth="1"/>
    <col min="4143" max="4144" width="0" style="82" hidden="1" customWidth="1"/>
    <col min="4145" max="4145" width="1" style="82" customWidth="1"/>
    <col min="4146" max="4146" width="0.77734375" style="82" customWidth="1"/>
    <col min="4147" max="4147" width="1.77734375" style="82" customWidth="1"/>
    <col min="4148" max="4148" width="7.6640625" style="82" customWidth="1"/>
    <col min="4149" max="4352" width="8.88671875" style="82"/>
    <col min="4353" max="4353" width="0.5546875" style="82" customWidth="1"/>
    <col min="4354" max="4354" width="0" style="82" hidden="1" customWidth="1"/>
    <col min="4355" max="4356" width="1.5546875" style="82" customWidth="1"/>
    <col min="4357" max="4357" width="0.21875" style="82" customWidth="1"/>
    <col min="4358" max="4358" width="4.5546875" style="82" customWidth="1"/>
    <col min="4359" max="4359" width="2.33203125" style="82" customWidth="1"/>
    <col min="4360" max="4360" width="0.5546875" style="82" customWidth="1"/>
    <col min="4361" max="4361" width="0.77734375" style="82" customWidth="1"/>
    <col min="4362" max="4362" width="2.21875" style="82" customWidth="1"/>
    <col min="4363" max="4363" width="1" style="82" customWidth="1"/>
    <col min="4364" max="4364" width="0.33203125" style="82" customWidth="1"/>
    <col min="4365" max="4365" width="3.5546875" style="82" customWidth="1"/>
    <col min="4366" max="4366" width="3.109375" style="82" customWidth="1"/>
    <col min="4367" max="4367" width="1.88671875" style="82" customWidth="1"/>
    <col min="4368" max="4368" width="1.5546875" style="82" customWidth="1"/>
    <col min="4369" max="4369" width="7.109375" style="82" customWidth="1"/>
    <col min="4370" max="4370" width="0.77734375" style="82" customWidth="1"/>
    <col min="4371" max="4371" width="0.33203125" style="82" customWidth="1"/>
    <col min="4372" max="4372" width="1.21875" style="82" customWidth="1"/>
    <col min="4373" max="4373" width="0.5546875" style="82" customWidth="1"/>
    <col min="4374" max="4374" width="1.109375" style="82" customWidth="1"/>
    <col min="4375" max="4375" width="0.44140625" style="82" customWidth="1"/>
    <col min="4376" max="4376" width="1.5546875" style="82" customWidth="1"/>
    <col min="4377" max="4377" width="3" style="82" customWidth="1"/>
    <col min="4378" max="4378" width="0.109375" style="82" customWidth="1"/>
    <col min="4379" max="4379" width="0.5546875" style="82" customWidth="1"/>
    <col min="4380" max="4380" width="0.44140625" style="82" customWidth="1"/>
    <col min="4381" max="4381" width="1.5546875" style="82" customWidth="1"/>
    <col min="4382" max="4382" width="4" style="82" customWidth="1"/>
    <col min="4383" max="4383" width="0.33203125" style="82" customWidth="1"/>
    <col min="4384" max="4384" width="0.88671875" style="82" customWidth="1"/>
    <col min="4385" max="4385" width="2.109375" style="82" customWidth="1"/>
    <col min="4386" max="4386" width="2.5546875" style="82" customWidth="1"/>
    <col min="4387" max="4387" width="0.5546875" style="82" customWidth="1"/>
    <col min="4388" max="4388" width="1" style="82" customWidth="1"/>
    <col min="4389" max="4389" width="0.44140625" style="82" customWidth="1"/>
    <col min="4390" max="4390" width="3.21875" style="82" customWidth="1"/>
    <col min="4391" max="4391" width="1.33203125" style="82" customWidth="1"/>
    <col min="4392" max="4392" width="1.6640625" style="82" customWidth="1"/>
    <col min="4393" max="4393" width="2.33203125" style="82" customWidth="1"/>
    <col min="4394" max="4394" width="1.5546875" style="82" customWidth="1"/>
    <col min="4395" max="4395" width="0.44140625" style="82" customWidth="1"/>
    <col min="4396" max="4396" width="0.21875" style="82" customWidth="1"/>
    <col min="4397" max="4397" width="1.88671875" style="82" customWidth="1"/>
    <col min="4398" max="4398" width="2.44140625" style="82" customWidth="1"/>
    <col min="4399" max="4400" width="0" style="82" hidden="1" customWidth="1"/>
    <col min="4401" max="4401" width="1" style="82" customWidth="1"/>
    <col min="4402" max="4402" width="0.77734375" style="82" customWidth="1"/>
    <col min="4403" max="4403" width="1.77734375" style="82" customWidth="1"/>
    <col min="4404" max="4404" width="7.6640625" style="82" customWidth="1"/>
    <col min="4405" max="4608" width="8.88671875" style="82"/>
    <col min="4609" max="4609" width="0.5546875" style="82" customWidth="1"/>
    <col min="4610" max="4610" width="0" style="82" hidden="1" customWidth="1"/>
    <col min="4611" max="4612" width="1.5546875" style="82" customWidth="1"/>
    <col min="4613" max="4613" width="0.21875" style="82" customWidth="1"/>
    <col min="4614" max="4614" width="4.5546875" style="82" customWidth="1"/>
    <col min="4615" max="4615" width="2.33203125" style="82" customWidth="1"/>
    <col min="4616" max="4616" width="0.5546875" style="82" customWidth="1"/>
    <col min="4617" max="4617" width="0.77734375" style="82" customWidth="1"/>
    <col min="4618" max="4618" width="2.21875" style="82" customWidth="1"/>
    <col min="4619" max="4619" width="1" style="82" customWidth="1"/>
    <col min="4620" max="4620" width="0.33203125" style="82" customWidth="1"/>
    <col min="4621" max="4621" width="3.5546875" style="82" customWidth="1"/>
    <col min="4622" max="4622" width="3.109375" style="82" customWidth="1"/>
    <col min="4623" max="4623" width="1.88671875" style="82" customWidth="1"/>
    <col min="4624" max="4624" width="1.5546875" style="82" customWidth="1"/>
    <col min="4625" max="4625" width="7.109375" style="82" customWidth="1"/>
    <col min="4626" max="4626" width="0.77734375" style="82" customWidth="1"/>
    <col min="4627" max="4627" width="0.33203125" style="82" customWidth="1"/>
    <col min="4628" max="4628" width="1.21875" style="82" customWidth="1"/>
    <col min="4629" max="4629" width="0.5546875" style="82" customWidth="1"/>
    <col min="4630" max="4630" width="1.109375" style="82" customWidth="1"/>
    <col min="4631" max="4631" width="0.44140625" style="82" customWidth="1"/>
    <col min="4632" max="4632" width="1.5546875" style="82" customWidth="1"/>
    <col min="4633" max="4633" width="3" style="82" customWidth="1"/>
    <col min="4634" max="4634" width="0.109375" style="82" customWidth="1"/>
    <col min="4635" max="4635" width="0.5546875" style="82" customWidth="1"/>
    <col min="4636" max="4636" width="0.44140625" style="82" customWidth="1"/>
    <col min="4637" max="4637" width="1.5546875" style="82" customWidth="1"/>
    <col min="4638" max="4638" width="4" style="82" customWidth="1"/>
    <col min="4639" max="4639" width="0.33203125" style="82" customWidth="1"/>
    <col min="4640" max="4640" width="0.88671875" style="82" customWidth="1"/>
    <col min="4641" max="4641" width="2.109375" style="82" customWidth="1"/>
    <col min="4642" max="4642" width="2.5546875" style="82" customWidth="1"/>
    <col min="4643" max="4643" width="0.5546875" style="82" customWidth="1"/>
    <col min="4644" max="4644" width="1" style="82" customWidth="1"/>
    <col min="4645" max="4645" width="0.44140625" style="82" customWidth="1"/>
    <col min="4646" max="4646" width="3.21875" style="82" customWidth="1"/>
    <col min="4647" max="4647" width="1.33203125" style="82" customWidth="1"/>
    <col min="4648" max="4648" width="1.6640625" style="82" customWidth="1"/>
    <col min="4649" max="4649" width="2.33203125" style="82" customWidth="1"/>
    <col min="4650" max="4650" width="1.5546875" style="82" customWidth="1"/>
    <col min="4651" max="4651" width="0.44140625" style="82" customWidth="1"/>
    <col min="4652" max="4652" width="0.21875" style="82" customWidth="1"/>
    <col min="4653" max="4653" width="1.88671875" style="82" customWidth="1"/>
    <col min="4654" max="4654" width="2.44140625" style="82" customWidth="1"/>
    <col min="4655" max="4656" width="0" style="82" hidden="1" customWidth="1"/>
    <col min="4657" max="4657" width="1" style="82" customWidth="1"/>
    <col min="4658" max="4658" width="0.77734375" style="82" customWidth="1"/>
    <col min="4659" max="4659" width="1.77734375" style="82" customWidth="1"/>
    <col min="4660" max="4660" width="7.6640625" style="82" customWidth="1"/>
    <col min="4661" max="4864" width="8.88671875" style="82"/>
    <col min="4865" max="4865" width="0.5546875" style="82" customWidth="1"/>
    <col min="4866" max="4866" width="0" style="82" hidden="1" customWidth="1"/>
    <col min="4867" max="4868" width="1.5546875" style="82" customWidth="1"/>
    <col min="4869" max="4869" width="0.21875" style="82" customWidth="1"/>
    <col min="4870" max="4870" width="4.5546875" style="82" customWidth="1"/>
    <col min="4871" max="4871" width="2.33203125" style="82" customWidth="1"/>
    <col min="4872" max="4872" width="0.5546875" style="82" customWidth="1"/>
    <col min="4873" max="4873" width="0.77734375" style="82" customWidth="1"/>
    <col min="4874" max="4874" width="2.21875" style="82" customWidth="1"/>
    <col min="4875" max="4875" width="1" style="82" customWidth="1"/>
    <col min="4876" max="4876" width="0.33203125" style="82" customWidth="1"/>
    <col min="4877" max="4877" width="3.5546875" style="82" customWidth="1"/>
    <col min="4878" max="4878" width="3.109375" style="82" customWidth="1"/>
    <col min="4879" max="4879" width="1.88671875" style="82" customWidth="1"/>
    <col min="4880" max="4880" width="1.5546875" style="82" customWidth="1"/>
    <col min="4881" max="4881" width="7.109375" style="82" customWidth="1"/>
    <col min="4882" max="4882" width="0.77734375" style="82" customWidth="1"/>
    <col min="4883" max="4883" width="0.33203125" style="82" customWidth="1"/>
    <col min="4884" max="4884" width="1.21875" style="82" customWidth="1"/>
    <col min="4885" max="4885" width="0.5546875" style="82" customWidth="1"/>
    <col min="4886" max="4886" width="1.109375" style="82" customWidth="1"/>
    <col min="4887" max="4887" width="0.44140625" style="82" customWidth="1"/>
    <col min="4888" max="4888" width="1.5546875" style="82" customWidth="1"/>
    <col min="4889" max="4889" width="3" style="82" customWidth="1"/>
    <col min="4890" max="4890" width="0.109375" style="82" customWidth="1"/>
    <col min="4891" max="4891" width="0.5546875" style="82" customWidth="1"/>
    <col min="4892" max="4892" width="0.44140625" style="82" customWidth="1"/>
    <col min="4893" max="4893" width="1.5546875" style="82" customWidth="1"/>
    <col min="4894" max="4894" width="4" style="82" customWidth="1"/>
    <col min="4895" max="4895" width="0.33203125" style="82" customWidth="1"/>
    <col min="4896" max="4896" width="0.88671875" style="82" customWidth="1"/>
    <col min="4897" max="4897" width="2.109375" style="82" customWidth="1"/>
    <col min="4898" max="4898" width="2.5546875" style="82" customWidth="1"/>
    <col min="4899" max="4899" width="0.5546875" style="82" customWidth="1"/>
    <col min="4900" max="4900" width="1" style="82" customWidth="1"/>
    <col min="4901" max="4901" width="0.44140625" style="82" customWidth="1"/>
    <col min="4902" max="4902" width="3.21875" style="82" customWidth="1"/>
    <col min="4903" max="4903" width="1.33203125" style="82" customWidth="1"/>
    <col min="4904" max="4904" width="1.6640625" style="82" customWidth="1"/>
    <col min="4905" max="4905" width="2.33203125" style="82" customWidth="1"/>
    <col min="4906" max="4906" width="1.5546875" style="82" customWidth="1"/>
    <col min="4907" max="4907" width="0.44140625" style="82" customWidth="1"/>
    <col min="4908" max="4908" width="0.21875" style="82" customWidth="1"/>
    <col min="4909" max="4909" width="1.88671875" style="82" customWidth="1"/>
    <col min="4910" max="4910" width="2.44140625" style="82" customWidth="1"/>
    <col min="4911" max="4912" width="0" style="82" hidden="1" customWidth="1"/>
    <col min="4913" max="4913" width="1" style="82" customWidth="1"/>
    <col min="4914" max="4914" width="0.77734375" style="82" customWidth="1"/>
    <col min="4915" max="4915" width="1.77734375" style="82" customWidth="1"/>
    <col min="4916" max="4916" width="7.6640625" style="82" customWidth="1"/>
    <col min="4917" max="5120" width="8.88671875" style="82"/>
    <col min="5121" max="5121" width="0.5546875" style="82" customWidth="1"/>
    <col min="5122" max="5122" width="0" style="82" hidden="1" customWidth="1"/>
    <col min="5123" max="5124" width="1.5546875" style="82" customWidth="1"/>
    <col min="5125" max="5125" width="0.21875" style="82" customWidth="1"/>
    <col min="5126" max="5126" width="4.5546875" style="82" customWidth="1"/>
    <col min="5127" max="5127" width="2.33203125" style="82" customWidth="1"/>
    <col min="5128" max="5128" width="0.5546875" style="82" customWidth="1"/>
    <col min="5129" max="5129" width="0.77734375" style="82" customWidth="1"/>
    <col min="5130" max="5130" width="2.21875" style="82" customWidth="1"/>
    <col min="5131" max="5131" width="1" style="82" customWidth="1"/>
    <col min="5132" max="5132" width="0.33203125" style="82" customWidth="1"/>
    <col min="5133" max="5133" width="3.5546875" style="82" customWidth="1"/>
    <col min="5134" max="5134" width="3.109375" style="82" customWidth="1"/>
    <col min="5135" max="5135" width="1.88671875" style="82" customWidth="1"/>
    <col min="5136" max="5136" width="1.5546875" style="82" customWidth="1"/>
    <col min="5137" max="5137" width="7.109375" style="82" customWidth="1"/>
    <col min="5138" max="5138" width="0.77734375" style="82" customWidth="1"/>
    <col min="5139" max="5139" width="0.33203125" style="82" customWidth="1"/>
    <col min="5140" max="5140" width="1.21875" style="82" customWidth="1"/>
    <col min="5141" max="5141" width="0.5546875" style="82" customWidth="1"/>
    <col min="5142" max="5142" width="1.109375" style="82" customWidth="1"/>
    <col min="5143" max="5143" width="0.44140625" style="82" customWidth="1"/>
    <col min="5144" max="5144" width="1.5546875" style="82" customWidth="1"/>
    <col min="5145" max="5145" width="3" style="82" customWidth="1"/>
    <col min="5146" max="5146" width="0.109375" style="82" customWidth="1"/>
    <col min="5147" max="5147" width="0.5546875" style="82" customWidth="1"/>
    <col min="5148" max="5148" width="0.44140625" style="82" customWidth="1"/>
    <col min="5149" max="5149" width="1.5546875" style="82" customWidth="1"/>
    <col min="5150" max="5150" width="4" style="82" customWidth="1"/>
    <col min="5151" max="5151" width="0.33203125" style="82" customWidth="1"/>
    <col min="5152" max="5152" width="0.88671875" style="82" customWidth="1"/>
    <col min="5153" max="5153" width="2.109375" style="82" customWidth="1"/>
    <col min="5154" max="5154" width="2.5546875" style="82" customWidth="1"/>
    <col min="5155" max="5155" width="0.5546875" style="82" customWidth="1"/>
    <col min="5156" max="5156" width="1" style="82" customWidth="1"/>
    <col min="5157" max="5157" width="0.44140625" style="82" customWidth="1"/>
    <col min="5158" max="5158" width="3.21875" style="82" customWidth="1"/>
    <col min="5159" max="5159" width="1.33203125" style="82" customWidth="1"/>
    <col min="5160" max="5160" width="1.6640625" style="82" customWidth="1"/>
    <col min="5161" max="5161" width="2.33203125" style="82" customWidth="1"/>
    <col min="5162" max="5162" width="1.5546875" style="82" customWidth="1"/>
    <col min="5163" max="5163" width="0.44140625" style="82" customWidth="1"/>
    <col min="5164" max="5164" width="0.21875" style="82" customWidth="1"/>
    <col min="5165" max="5165" width="1.88671875" style="82" customWidth="1"/>
    <col min="5166" max="5166" width="2.44140625" style="82" customWidth="1"/>
    <col min="5167" max="5168" width="0" style="82" hidden="1" customWidth="1"/>
    <col min="5169" max="5169" width="1" style="82" customWidth="1"/>
    <col min="5170" max="5170" width="0.77734375" style="82" customWidth="1"/>
    <col min="5171" max="5171" width="1.77734375" style="82" customWidth="1"/>
    <col min="5172" max="5172" width="7.6640625" style="82" customWidth="1"/>
    <col min="5173" max="5376" width="8.88671875" style="82"/>
    <col min="5377" max="5377" width="0.5546875" style="82" customWidth="1"/>
    <col min="5378" max="5378" width="0" style="82" hidden="1" customWidth="1"/>
    <col min="5379" max="5380" width="1.5546875" style="82" customWidth="1"/>
    <col min="5381" max="5381" width="0.21875" style="82" customWidth="1"/>
    <col min="5382" max="5382" width="4.5546875" style="82" customWidth="1"/>
    <col min="5383" max="5383" width="2.33203125" style="82" customWidth="1"/>
    <col min="5384" max="5384" width="0.5546875" style="82" customWidth="1"/>
    <col min="5385" max="5385" width="0.77734375" style="82" customWidth="1"/>
    <col min="5386" max="5386" width="2.21875" style="82" customWidth="1"/>
    <col min="5387" max="5387" width="1" style="82" customWidth="1"/>
    <col min="5388" max="5388" width="0.33203125" style="82" customWidth="1"/>
    <col min="5389" max="5389" width="3.5546875" style="82" customWidth="1"/>
    <col min="5390" max="5390" width="3.109375" style="82" customWidth="1"/>
    <col min="5391" max="5391" width="1.88671875" style="82" customWidth="1"/>
    <col min="5392" max="5392" width="1.5546875" style="82" customWidth="1"/>
    <col min="5393" max="5393" width="7.109375" style="82" customWidth="1"/>
    <col min="5394" max="5394" width="0.77734375" style="82" customWidth="1"/>
    <col min="5395" max="5395" width="0.33203125" style="82" customWidth="1"/>
    <col min="5396" max="5396" width="1.21875" style="82" customWidth="1"/>
    <col min="5397" max="5397" width="0.5546875" style="82" customWidth="1"/>
    <col min="5398" max="5398" width="1.109375" style="82" customWidth="1"/>
    <col min="5399" max="5399" width="0.44140625" style="82" customWidth="1"/>
    <col min="5400" max="5400" width="1.5546875" style="82" customWidth="1"/>
    <col min="5401" max="5401" width="3" style="82" customWidth="1"/>
    <col min="5402" max="5402" width="0.109375" style="82" customWidth="1"/>
    <col min="5403" max="5403" width="0.5546875" style="82" customWidth="1"/>
    <col min="5404" max="5404" width="0.44140625" style="82" customWidth="1"/>
    <col min="5405" max="5405" width="1.5546875" style="82" customWidth="1"/>
    <col min="5406" max="5406" width="4" style="82" customWidth="1"/>
    <col min="5407" max="5407" width="0.33203125" style="82" customWidth="1"/>
    <col min="5408" max="5408" width="0.88671875" style="82" customWidth="1"/>
    <col min="5409" max="5409" width="2.109375" style="82" customWidth="1"/>
    <col min="5410" max="5410" width="2.5546875" style="82" customWidth="1"/>
    <col min="5411" max="5411" width="0.5546875" style="82" customWidth="1"/>
    <col min="5412" max="5412" width="1" style="82" customWidth="1"/>
    <col min="5413" max="5413" width="0.44140625" style="82" customWidth="1"/>
    <col min="5414" max="5414" width="3.21875" style="82" customWidth="1"/>
    <col min="5415" max="5415" width="1.33203125" style="82" customWidth="1"/>
    <col min="5416" max="5416" width="1.6640625" style="82" customWidth="1"/>
    <col min="5417" max="5417" width="2.33203125" style="82" customWidth="1"/>
    <col min="5418" max="5418" width="1.5546875" style="82" customWidth="1"/>
    <col min="5419" max="5419" width="0.44140625" style="82" customWidth="1"/>
    <col min="5420" max="5420" width="0.21875" style="82" customWidth="1"/>
    <col min="5421" max="5421" width="1.88671875" style="82" customWidth="1"/>
    <col min="5422" max="5422" width="2.44140625" style="82" customWidth="1"/>
    <col min="5423" max="5424" width="0" style="82" hidden="1" customWidth="1"/>
    <col min="5425" max="5425" width="1" style="82" customWidth="1"/>
    <col min="5426" max="5426" width="0.77734375" style="82" customWidth="1"/>
    <col min="5427" max="5427" width="1.77734375" style="82" customWidth="1"/>
    <col min="5428" max="5428" width="7.6640625" style="82" customWidth="1"/>
    <col min="5429" max="5632" width="8.88671875" style="82"/>
    <col min="5633" max="5633" width="0.5546875" style="82" customWidth="1"/>
    <col min="5634" max="5634" width="0" style="82" hidden="1" customWidth="1"/>
    <col min="5635" max="5636" width="1.5546875" style="82" customWidth="1"/>
    <col min="5637" max="5637" width="0.21875" style="82" customWidth="1"/>
    <col min="5638" max="5638" width="4.5546875" style="82" customWidth="1"/>
    <col min="5639" max="5639" width="2.33203125" style="82" customWidth="1"/>
    <col min="5640" max="5640" width="0.5546875" style="82" customWidth="1"/>
    <col min="5641" max="5641" width="0.77734375" style="82" customWidth="1"/>
    <col min="5642" max="5642" width="2.21875" style="82" customWidth="1"/>
    <col min="5643" max="5643" width="1" style="82" customWidth="1"/>
    <col min="5644" max="5644" width="0.33203125" style="82" customWidth="1"/>
    <col min="5645" max="5645" width="3.5546875" style="82" customWidth="1"/>
    <col min="5646" max="5646" width="3.109375" style="82" customWidth="1"/>
    <col min="5647" max="5647" width="1.88671875" style="82" customWidth="1"/>
    <col min="5648" max="5648" width="1.5546875" style="82" customWidth="1"/>
    <col min="5649" max="5649" width="7.109375" style="82" customWidth="1"/>
    <col min="5650" max="5650" width="0.77734375" style="82" customWidth="1"/>
    <col min="5651" max="5651" width="0.33203125" style="82" customWidth="1"/>
    <col min="5652" max="5652" width="1.21875" style="82" customWidth="1"/>
    <col min="5653" max="5653" width="0.5546875" style="82" customWidth="1"/>
    <col min="5654" max="5654" width="1.109375" style="82" customWidth="1"/>
    <col min="5655" max="5655" width="0.44140625" style="82" customWidth="1"/>
    <col min="5656" max="5656" width="1.5546875" style="82" customWidth="1"/>
    <col min="5657" max="5657" width="3" style="82" customWidth="1"/>
    <col min="5658" max="5658" width="0.109375" style="82" customWidth="1"/>
    <col min="5659" max="5659" width="0.5546875" style="82" customWidth="1"/>
    <col min="5660" max="5660" width="0.44140625" style="82" customWidth="1"/>
    <col min="5661" max="5661" width="1.5546875" style="82" customWidth="1"/>
    <col min="5662" max="5662" width="4" style="82" customWidth="1"/>
    <col min="5663" max="5663" width="0.33203125" style="82" customWidth="1"/>
    <col min="5664" max="5664" width="0.88671875" style="82" customWidth="1"/>
    <col min="5665" max="5665" width="2.109375" style="82" customWidth="1"/>
    <col min="5666" max="5666" width="2.5546875" style="82" customWidth="1"/>
    <col min="5667" max="5667" width="0.5546875" style="82" customWidth="1"/>
    <col min="5668" max="5668" width="1" style="82" customWidth="1"/>
    <col min="5669" max="5669" width="0.44140625" style="82" customWidth="1"/>
    <col min="5670" max="5670" width="3.21875" style="82" customWidth="1"/>
    <col min="5671" max="5671" width="1.33203125" style="82" customWidth="1"/>
    <col min="5672" max="5672" width="1.6640625" style="82" customWidth="1"/>
    <col min="5673" max="5673" width="2.33203125" style="82" customWidth="1"/>
    <col min="5674" max="5674" width="1.5546875" style="82" customWidth="1"/>
    <col min="5675" max="5675" width="0.44140625" style="82" customWidth="1"/>
    <col min="5676" max="5676" width="0.21875" style="82" customWidth="1"/>
    <col min="5677" max="5677" width="1.88671875" style="82" customWidth="1"/>
    <col min="5678" max="5678" width="2.44140625" style="82" customWidth="1"/>
    <col min="5679" max="5680" width="0" style="82" hidden="1" customWidth="1"/>
    <col min="5681" max="5681" width="1" style="82" customWidth="1"/>
    <col min="5682" max="5682" width="0.77734375" style="82" customWidth="1"/>
    <col min="5683" max="5683" width="1.77734375" style="82" customWidth="1"/>
    <col min="5684" max="5684" width="7.6640625" style="82" customWidth="1"/>
    <col min="5685" max="5888" width="8.88671875" style="82"/>
    <col min="5889" max="5889" width="0.5546875" style="82" customWidth="1"/>
    <col min="5890" max="5890" width="0" style="82" hidden="1" customWidth="1"/>
    <col min="5891" max="5892" width="1.5546875" style="82" customWidth="1"/>
    <col min="5893" max="5893" width="0.21875" style="82" customWidth="1"/>
    <col min="5894" max="5894" width="4.5546875" style="82" customWidth="1"/>
    <col min="5895" max="5895" width="2.33203125" style="82" customWidth="1"/>
    <col min="5896" max="5896" width="0.5546875" style="82" customWidth="1"/>
    <col min="5897" max="5897" width="0.77734375" style="82" customWidth="1"/>
    <col min="5898" max="5898" width="2.21875" style="82" customWidth="1"/>
    <col min="5899" max="5899" width="1" style="82" customWidth="1"/>
    <col min="5900" max="5900" width="0.33203125" style="82" customWidth="1"/>
    <col min="5901" max="5901" width="3.5546875" style="82" customWidth="1"/>
    <col min="5902" max="5902" width="3.109375" style="82" customWidth="1"/>
    <col min="5903" max="5903" width="1.88671875" style="82" customWidth="1"/>
    <col min="5904" max="5904" width="1.5546875" style="82" customWidth="1"/>
    <col min="5905" max="5905" width="7.109375" style="82" customWidth="1"/>
    <col min="5906" max="5906" width="0.77734375" style="82" customWidth="1"/>
    <col min="5907" max="5907" width="0.33203125" style="82" customWidth="1"/>
    <col min="5908" max="5908" width="1.21875" style="82" customWidth="1"/>
    <col min="5909" max="5909" width="0.5546875" style="82" customWidth="1"/>
    <col min="5910" max="5910" width="1.109375" style="82" customWidth="1"/>
    <col min="5911" max="5911" width="0.44140625" style="82" customWidth="1"/>
    <col min="5912" max="5912" width="1.5546875" style="82" customWidth="1"/>
    <col min="5913" max="5913" width="3" style="82" customWidth="1"/>
    <col min="5914" max="5914" width="0.109375" style="82" customWidth="1"/>
    <col min="5915" max="5915" width="0.5546875" style="82" customWidth="1"/>
    <col min="5916" max="5916" width="0.44140625" style="82" customWidth="1"/>
    <col min="5917" max="5917" width="1.5546875" style="82" customWidth="1"/>
    <col min="5918" max="5918" width="4" style="82" customWidth="1"/>
    <col min="5919" max="5919" width="0.33203125" style="82" customWidth="1"/>
    <col min="5920" max="5920" width="0.88671875" style="82" customWidth="1"/>
    <col min="5921" max="5921" width="2.109375" style="82" customWidth="1"/>
    <col min="5922" max="5922" width="2.5546875" style="82" customWidth="1"/>
    <col min="5923" max="5923" width="0.5546875" style="82" customWidth="1"/>
    <col min="5924" max="5924" width="1" style="82" customWidth="1"/>
    <col min="5925" max="5925" width="0.44140625" style="82" customWidth="1"/>
    <col min="5926" max="5926" width="3.21875" style="82" customWidth="1"/>
    <col min="5927" max="5927" width="1.33203125" style="82" customWidth="1"/>
    <col min="5928" max="5928" width="1.6640625" style="82" customWidth="1"/>
    <col min="5929" max="5929" width="2.33203125" style="82" customWidth="1"/>
    <col min="5930" max="5930" width="1.5546875" style="82" customWidth="1"/>
    <col min="5931" max="5931" width="0.44140625" style="82" customWidth="1"/>
    <col min="5932" max="5932" width="0.21875" style="82" customWidth="1"/>
    <col min="5933" max="5933" width="1.88671875" style="82" customWidth="1"/>
    <col min="5934" max="5934" width="2.44140625" style="82" customWidth="1"/>
    <col min="5935" max="5936" width="0" style="82" hidden="1" customWidth="1"/>
    <col min="5937" max="5937" width="1" style="82" customWidth="1"/>
    <col min="5938" max="5938" width="0.77734375" style="82" customWidth="1"/>
    <col min="5939" max="5939" width="1.77734375" style="82" customWidth="1"/>
    <col min="5940" max="5940" width="7.6640625" style="82" customWidth="1"/>
    <col min="5941" max="6144" width="8.88671875" style="82"/>
    <col min="6145" max="6145" width="0.5546875" style="82" customWidth="1"/>
    <col min="6146" max="6146" width="0" style="82" hidden="1" customWidth="1"/>
    <col min="6147" max="6148" width="1.5546875" style="82" customWidth="1"/>
    <col min="6149" max="6149" width="0.21875" style="82" customWidth="1"/>
    <col min="6150" max="6150" width="4.5546875" style="82" customWidth="1"/>
    <col min="6151" max="6151" width="2.33203125" style="82" customWidth="1"/>
    <col min="6152" max="6152" width="0.5546875" style="82" customWidth="1"/>
    <col min="6153" max="6153" width="0.77734375" style="82" customWidth="1"/>
    <col min="6154" max="6154" width="2.21875" style="82" customWidth="1"/>
    <col min="6155" max="6155" width="1" style="82" customWidth="1"/>
    <col min="6156" max="6156" width="0.33203125" style="82" customWidth="1"/>
    <col min="6157" max="6157" width="3.5546875" style="82" customWidth="1"/>
    <col min="6158" max="6158" width="3.109375" style="82" customWidth="1"/>
    <col min="6159" max="6159" width="1.88671875" style="82" customWidth="1"/>
    <col min="6160" max="6160" width="1.5546875" style="82" customWidth="1"/>
    <col min="6161" max="6161" width="7.109375" style="82" customWidth="1"/>
    <col min="6162" max="6162" width="0.77734375" style="82" customWidth="1"/>
    <col min="6163" max="6163" width="0.33203125" style="82" customWidth="1"/>
    <col min="6164" max="6164" width="1.21875" style="82" customWidth="1"/>
    <col min="6165" max="6165" width="0.5546875" style="82" customWidth="1"/>
    <col min="6166" max="6166" width="1.109375" style="82" customWidth="1"/>
    <col min="6167" max="6167" width="0.44140625" style="82" customWidth="1"/>
    <col min="6168" max="6168" width="1.5546875" style="82" customWidth="1"/>
    <col min="6169" max="6169" width="3" style="82" customWidth="1"/>
    <col min="6170" max="6170" width="0.109375" style="82" customWidth="1"/>
    <col min="6171" max="6171" width="0.5546875" style="82" customWidth="1"/>
    <col min="6172" max="6172" width="0.44140625" style="82" customWidth="1"/>
    <col min="6173" max="6173" width="1.5546875" style="82" customWidth="1"/>
    <col min="6174" max="6174" width="4" style="82" customWidth="1"/>
    <col min="6175" max="6175" width="0.33203125" style="82" customWidth="1"/>
    <col min="6176" max="6176" width="0.88671875" style="82" customWidth="1"/>
    <col min="6177" max="6177" width="2.109375" style="82" customWidth="1"/>
    <col min="6178" max="6178" width="2.5546875" style="82" customWidth="1"/>
    <col min="6179" max="6179" width="0.5546875" style="82" customWidth="1"/>
    <col min="6180" max="6180" width="1" style="82" customWidth="1"/>
    <col min="6181" max="6181" width="0.44140625" style="82" customWidth="1"/>
    <col min="6182" max="6182" width="3.21875" style="82" customWidth="1"/>
    <col min="6183" max="6183" width="1.33203125" style="82" customWidth="1"/>
    <col min="6184" max="6184" width="1.6640625" style="82" customWidth="1"/>
    <col min="6185" max="6185" width="2.33203125" style="82" customWidth="1"/>
    <col min="6186" max="6186" width="1.5546875" style="82" customWidth="1"/>
    <col min="6187" max="6187" width="0.44140625" style="82" customWidth="1"/>
    <col min="6188" max="6188" width="0.21875" style="82" customWidth="1"/>
    <col min="6189" max="6189" width="1.88671875" style="82" customWidth="1"/>
    <col min="6190" max="6190" width="2.44140625" style="82" customWidth="1"/>
    <col min="6191" max="6192" width="0" style="82" hidden="1" customWidth="1"/>
    <col min="6193" max="6193" width="1" style="82" customWidth="1"/>
    <col min="6194" max="6194" width="0.77734375" style="82" customWidth="1"/>
    <col min="6195" max="6195" width="1.77734375" style="82" customWidth="1"/>
    <col min="6196" max="6196" width="7.6640625" style="82" customWidth="1"/>
    <col min="6197" max="6400" width="8.88671875" style="82"/>
    <col min="6401" max="6401" width="0.5546875" style="82" customWidth="1"/>
    <col min="6402" max="6402" width="0" style="82" hidden="1" customWidth="1"/>
    <col min="6403" max="6404" width="1.5546875" style="82" customWidth="1"/>
    <col min="6405" max="6405" width="0.21875" style="82" customWidth="1"/>
    <col min="6406" max="6406" width="4.5546875" style="82" customWidth="1"/>
    <col min="6407" max="6407" width="2.33203125" style="82" customWidth="1"/>
    <col min="6408" max="6408" width="0.5546875" style="82" customWidth="1"/>
    <col min="6409" max="6409" width="0.77734375" style="82" customWidth="1"/>
    <col min="6410" max="6410" width="2.21875" style="82" customWidth="1"/>
    <col min="6411" max="6411" width="1" style="82" customWidth="1"/>
    <col min="6412" max="6412" width="0.33203125" style="82" customWidth="1"/>
    <col min="6413" max="6413" width="3.5546875" style="82" customWidth="1"/>
    <col min="6414" max="6414" width="3.109375" style="82" customWidth="1"/>
    <col min="6415" max="6415" width="1.88671875" style="82" customWidth="1"/>
    <col min="6416" max="6416" width="1.5546875" style="82" customWidth="1"/>
    <col min="6417" max="6417" width="7.109375" style="82" customWidth="1"/>
    <col min="6418" max="6418" width="0.77734375" style="82" customWidth="1"/>
    <col min="6419" max="6419" width="0.33203125" style="82" customWidth="1"/>
    <col min="6420" max="6420" width="1.21875" style="82" customWidth="1"/>
    <col min="6421" max="6421" width="0.5546875" style="82" customWidth="1"/>
    <col min="6422" max="6422" width="1.109375" style="82" customWidth="1"/>
    <col min="6423" max="6423" width="0.44140625" style="82" customWidth="1"/>
    <col min="6424" max="6424" width="1.5546875" style="82" customWidth="1"/>
    <col min="6425" max="6425" width="3" style="82" customWidth="1"/>
    <col min="6426" max="6426" width="0.109375" style="82" customWidth="1"/>
    <col min="6427" max="6427" width="0.5546875" style="82" customWidth="1"/>
    <col min="6428" max="6428" width="0.44140625" style="82" customWidth="1"/>
    <col min="6429" max="6429" width="1.5546875" style="82" customWidth="1"/>
    <col min="6430" max="6430" width="4" style="82" customWidth="1"/>
    <col min="6431" max="6431" width="0.33203125" style="82" customWidth="1"/>
    <col min="6432" max="6432" width="0.88671875" style="82" customWidth="1"/>
    <col min="6433" max="6433" width="2.109375" style="82" customWidth="1"/>
    <col min="6434" max="6434" width="2.5546875" style="82" customWidth="1"/>
    <col min="6435" max="6435" width="0.5546875" style="82" customWidth="1"/>
    <col min="6436" max="6436" width="1" style="82" customWidth="1"/>
    <col min="6437" max="6437" width="0.44140625" style="82" customWidth="1"/>
    <col min="6438" max="6438" width="3.21875" style="82" customWidth="1"/>
    <col min="6439" max="6439" width="1.33203125" style="82" customWidth="1"/>
    <col min="6440" max="6440" width="1.6640625" style="82" customWidth="1"/>
    <col min="6441" max="6441" width="2.33203125" style="82" customWidth="1"/>
    <col min="6442" max="6442" width="1.5546875" style="82" customWidth="1"/>
    <col min="6443" max="6443" width="0.44140625" style="82" customWidth="1"/>
    <col min="6444" max="6444" width="0.21875" style="82" customWidth="1"/>
    <col min="6445" max="6445" width="1.88671875" style="82" customWidth="1"/>
    <col min="6446" max="6446" width="2.44140625" style="82" customWidth="1"/>
    <col min="6447" max="6448" width="0" style="82" hidden="1" customWidth="1"/>
    <col min="6449" max="6449" width="1" style="82" customWidth="1"/>
    <col min="6450" max="6450" width="0.77734375" style="82" customWidth="1"/>
    <col min="6451" max="6451" width="1.77734375" style="82" customWidth="1"/>
    <col min="6452" max="6452" width="7.6640625" style="82" customWidth="1"/>
    <col min="6453" max="6656" width="8.88671875" style="82"/>
    <col min="6657" max="6657" width="0.5546875" style="82" customWidth="1"/>
    <col min="6658" max="6658" width="0" style="82" hidden="1" customWidth="1"/>
    <col min="6659" max="6660" width="1.5546875" style="82" customWidth="1"/>
    <col min="6661" max="6661" width="0.21875" style="82" customWidth="1"/>
    <col min="6662" max="6662" width="4.5546875" style="82" customWidth="1"/>
    <col min="6663" max="6663" width="2.33203125" style="82" customWidth="1"/>
    <col min="6664" max="6664" width="0.5546875" style="82" customWidth="1"/>
    <col min="6665" max="6665" width="0.77734375" style="82" customWidth="1"/>
    <col min="6666" max="6666" width="2.21875" style="82" customWidth="1"/>
    <col min="6667" max="6667" width="1" style="82" customWidth="1"/>
    <col min="6668" max="6668" width="0.33203125" style="82" customWidth="1"/>
    <col min="6669" max="6669" width="3.5546875" style="82" customWidth="1"/>
    <col min="6670" max="6670" width="3.109375" style="82" customWidth="1"/>
    <col min="6671" max="6671" width="1.88671875" style="82" customWidth="1"/>
    <col min="6672" max="6672" width="1.5546875" style="82" customWidth="1"/>
    <col min="6673" max="6673" width="7.109375" style="82" customWidth="1"/>
    <col min="6674" max="6674" width="0.77734375" style="82" customWidth="1"/>
    <col min="6675" max="6675" width="0.33203125" style="82" customWidth="1"/>
    <col min="6676" max="6676" width="1.21875" style="82" customWidth="1"/>
    <col min="6677" max="6677" width="0.5546875" style="82" customWidth="1"/>
    <col min="6678" max="6678" width="1.109375" style="82" customWidth="1"/>
    <col min="6679" max="6679" width="0.44140625" style="82" customWidth="1"/>
    <col min="6680" max="6680" width="1.5546875" style="82" customWidth="1"/>
    <col min="6681" max="6681" width="3" style="82" customWidth="1"/>
    <col min="6682" max="6682" width="0.109375" style="82" customWidth="1"/>
    <col min="6683" max="6683" width="0.5546875" style="82" customWidth="1"/>
    <col min="6684" max="6684" width="0.44140625" style="82" customWidth="1"/>
    <col min="6685" max="6685" width="1.5546875" style="82" customWidth="1"/>
    <col min="6686" max="6686" width="4" style="82" customWidth="1"/>
    <col min="6687" max="6687" width="0.33203125" style="82" customWidth="1"/>
    <col min="6688" max="6688" width="0.88671875" style="82" customWidth="1"/>
    <col min="6689" max="6689" width="2.109375" style="82" customWidth="1"/>
    <col min="6690" max="6690" width="2.5546875" style="82" customWidth="1"/>
    <col min="6691" max="6691" width="0.5546875" style="82" customWidth="1"/>
    <col min="6692" max="6692" width="1" style="82" customWidth="1"/>
    <col min="6693" max="6693" width="0.44140625" style="82" customWidth="1"/>
    <col min="6694" max="6694" width="3.21875" style="82" customWidth="1"/>
    <col min="6695" max="6695" width="1.33203125" style="82" customWidth="1"/>
    <col min="6696" max="6696" width="1.6640625" style="82" customWidth="1"/>
    <col min="6697" max="6697" width="2.33203125" style="82" customWidth="1"/>
    <col min="6698" max="6698" width="1.5546875" style="82" customWidth="1"/>
    <col min="6699" max="6699" width="0.44140625" style="82" customWidth="1"/>
    <col min="6700" max="6700" width="0.21875" style="82" customWidth="1"/>
    <col min="6701" max="6701" width="1.88671875" style="82" customWidth="1"/>
    <col min="6702" max="6702" width="2.44140625" style="82" customWidth="1"/>
    <col min="6703" max="6704" width="0" style="82" hidden="1" customWidth="1"/>
    <col min="6705" max="6705" width="1" style="82" customWidth="1"/>
    <col min="6706" max="6706" width="0.77734375" style="82" customWidth="1"/>
    <col min="6707" max="6707" width="1.77734375" style="82" customWidth="1"/>
    <col min="6708" max="6708" width="7.6640625" style="82" customWidth="1"/>
    <col min="6709" max="6912" width="8.88671875" style="82"/>
    <col min="6913" max="6913" width="0.5546875" style="82" customWidth="1"/>
    <col min="6914" max="6914" width="0" style="82" hidden="1" customWidth="1"/>
    <col min="6915" max="6916" width="1.5546875" style="82" customWidth="1"/>
    <col min="6917" max="6917" width="0.21875" style="82" customWidth="1"/>
    <col min="6918" max="6918" width="4.5546875" style="82" customWidth="1"/>
    <col min="6919" max="6919" width="2.33203125" style="82" customWidth="1"/>
    <col min="6920" max="6920" width="0.5546875" style="82" customWidth="1"/>
    <col min="6921" max="6921" width="0.77734375" style="82" customWidth="1"/>
    <col min="6922" max="6922" width="2.21875" style="82" customWidth="1"/>
    <col min="6923" max="6923" width="1" style="82" customWidth="1"/>
    <col min="6924" max="6924" width="0.33203125" style="82" customWidth="1"/>
    <col min="6925" max="6925" width="3.5546875" style="82" customWidth="1"/>
    <col min="6926" max="6926" width="3.109375" style="82" customWidth="1"/>
    <col min="6927" max="6927" width="1.88671875" style="82" customWidth="1"/>
    <col min="6928" max="6928" width="1.5546875" style="82" customWidth="1"/>
    <col min="6929" max="6929" width="7.109375" style="82" customWidth="1"/>
    <col min="6930" max="6930" width="0.77734375" style="82" customWidth="1"/>
    <col min="6931" max="6931" width="0.33203125" style="82" customWidth="1"/>
    <col min="6932" max="6932" width="1.21875" style="82" customWidth="1"/>
    <col min="6933" max="6933" width="0.5546875" style="82" customWidth="1"/>
    <col min="6934" max="6934" width="1.109375" style="82" customWidth="1"/>
    <col min="6935" max="6935" width="0.44140625" style="82" customWidth="1"/>
    <col min="6936" max="6936" width="1.5546875" style="82" customWidth="1"/>
    <col min="6937" max="6937" width="3" style="82" customWidth="1"/>
    <col min="6938" max="6938" width="0.109375" style="82" customWidth="1"/>
    <col min="6939" max="6939" width="0.5546875" style="82" customWidth="1"/>
    <col min="6940" max="6940" width="0.44140625" style="82" customWidth="1"/>
    <col min="6941" max="6941" width="1.5546875" style="82" customWidth="1"/>
    <col min="6942" max="6942" width="4" style="82" customWidth="1"/>
    <col min="6943" max="6943" width="0.33203125" style="82" customWidth="1"/>
    <col min="6944" max="6944" width="0.88671875" style="82" customWidth="1"/>
    <col min="6945" max="6945" width="2.109375" style="82" customWidth="1"/>
    <col min="6946" max="6946" width="2.5546875" style="82" customWidth="1"/>
    <col min="6947" max="6947" width="0.5546875" style="82" customWidth="1"/>
    <col min="6948" max="6948" width="1" style="82" customWidth="1"/>
    <col min="6949" max="6949" width="0.44140625" style="82" customWidth="1"/>
    <col min="6950" max="6950" width="3.21875" style="82" customWidth="1"/>
    <col min="6951" max="6951" width="1.33203125" style="82" customWidth="1"/>
    <col min="6952" max="6952" width="1.6640625" style="82" customWidth="1"/>
    <col min="6953" max="6953" width="2.33203125" style="82" customWidth="1"/>
    <col min="6954" max="6954" width="1.5546875" style="82" customWidth="1"/>
    <col min="6955" max="6955" width="0.44140625" style="82" customWidth="1"/>
    <col min="6956" max="6956" width="0.21875" style="82" customWidth="1"/>
    <col min="6957" max="6957" width="1.88671875" style="82" customWidth="1"/>
    <col min="6958" max="6958" width="2.44140625" style="82" customWidth="1"/>
    <col min="6959" max="6960" width="0" style="82" hidden="1" customWidth="1"/>
    <col min="6961" max="6961" width="1" style="82" customWidth="1"/>
    <col min="6962" max="6962" width="0.77734375" style="82" customWidth="1"/>
    <col min="6963" max="6963" width="1.77734375" style="82" customWidth="1"/>
    <col min="6964" max="6964" width="7.6640625" style="82" customWidth="1"/>
    <col min="6965" max="7168" width="8.88671875" style="82"/>
    <col min="7169" max="7169" width="0.5546875" style="82" customWidth="1"/>
    <col min="7170" max="7170" width="0" style="82" hidden="1" customWidth="1"/>
    <col min="7171" max="7172" width="1.5546875" style="82" customWidth="1"/>
    <col min="7173" max="7173" width="0.21875" style="82" customWidth="1"/>
    <col min="7174" max="7174" width="4.5546875" style="82" customWidth="1"/>
    <col min="7175" max="7175" width="2.33203125" style="82" customWidth="1"/>
    <col min="7176" max="7176" width="0.5546875" style="82" customWidth="1"/>
    <col min="7177" max="7177" width="0.77734375" style="82" customWidth="1"/>
    <col min="7178" max="7178" width="2.21875" style="82" customWidth="1"/>
    <col min="7179" max="7179" width="1" style="82" customWidth="1"/>
    <col min="7180" max="7180" width="0.33203125" style="82" customWidth="1"/>
    <col min="7181" max="7181" width="3.5546875" style="82" customWidth="1"/>
    <col min="7182" max="7182" width="3.109375" style="82" customWidth="1"/>
    <col min="7183" max="7183" width="1.88671875" style="82" customWidth="1"/>
    <col min="7184" max="7184" width="1.5546875" style="82" customWidth="1"/>
    <col min="7185" max="7185" width="7.109375" style="82" customWidth="1"/>
    <col min="7186" max="7186" width="0.77734375" style="82" customWidth="1"/>
    <col min="7187" max="7187" width="0.33203125" style="82" customWidth="1"/>
    <col min="7188" max="7188" width="1.21875" style="82" customWidth="1"/>
    <col min="7189" max="7189" width="0.5546875" style="82" customWidth="1"/>
    <col min="7190" max="7190" width="1.109375" style="82" customWidth="1"/>
    <col min="7191" max="7191" width="0.44140625" style="82" customWidth="1"/>
    <col min="7192" max="7192" width="1.5546875" style="82" customWidth="1"/>
    <col min="7193" max="7193" width="3" style="82" customWidth="1"/>
    <col min="7194" max="7194" width="0.109375" style="82" customWidth="1"/>
    <col min="7195" max="7195" width="0.5546875" style="82" customWidth="1"/>
    <col min="7196" max="7196" width="0.44140625" style="82" customWidth="1"/>
    <col min="7197" max="7197" width="1.5546875" style="82" customWidth="1"/>
    <col min="7198" max="7198" width="4" style="82" customWidth="1"/>
    <col min="7199" max="7199" width="0.33203125" style="82" customWidth="1"/>
    <col min="7200" max="7200" width="0.88671875" style="82" customWidth="1"/>
    <col min="7201" max="7201" width="2.109375" style="82" customWidth="1"/>
    <col min="7202" max="7202" width="2.5546875" style="82" customWidth="1"/>
    <col min="7203" max="7203" width="0.5546875" style="82" customWidth="1"/>
    <col min="7204" max="7204" width="1" style="82" customWidth="1"/>
    <col min="7205" max="7205" width="0.44140625" style="82" customWidth="1"/>
    <col min="7206" max="7206" width="3.21875" style="82" customWidth="1"/>
    <col min="7207" max="7207" width="1.33203125" style="82" customWidth="1"/>
    <col min="7208" max="7208" width="1.6640625" style="82" customWidth="1"/>
    <col min="7209" max="7209" width="2.33203125" style="82" customWidth="1"/>
    <col min="7210" max="7210" width="1.5546875" style="82" customWidth="1"/>
    <col min="7211" max="7211" width="0.44140625" style="82" customWidth="1"/>
    <col min="7212" max="7212" width="0.21875" style="82" customWidth="1"/>
    <col min="7213" max="7213" width="1.88671875" style="82" customWidth="1"/>
    <col min="7214" max="7214" width="2.44140625" style="82" customWidth="1"/>
    <col min="7215" max="7216" width="0" style="82" hidden="1" customWidth="1"/>
    <col min="7217" max="7217" width="1" style="82" customWidth="1"/>
    <col min="7218" max="7218" width="0.77734375" style="82" customWidth="1"/>
    <col min="7219" max="7219" width="1.77734375" style="82" customWidth="1"/>
    <col min="7220" max="7220" width="7.6640625" style="82" customWidth="1"/>
    <col min="7221" max="7424" width="8.88671875" style="82"/>
    <col min="7425" max="7425" width="0.5546875" style="82" customWidth="1"/>
    <col min="7426" max="7426" width="0" style="82" hidden="1" customWidth="1"/>
    <col min="7427" max="7428" width="1.5546875" style="82" customWidth="1"/>
    <col min="7429" max="7429" width="0.21875" style="82" customWidth="1"/>
    <col min="7430" max="7430" width="4.5546875" style="82" customWidth="1"/>
    <col min="7431" max="7431" width="2.33203125" style="82" customWidth="1"/>
    <col min="7432" max="7432" width="0.5546875" style="82" customWidth="1"/>
    <col min="7433" max="7433" width="0.77734375" style="82" customWidth="1"/>
    <col min="7434" max="7434" width="2.21875" style="82" customWidth="1"/>
    <col min="7435" max="7435" width="1" style="82" customWidth="1"/>
    <col min="7436" max="7436" width="0.33203125" style="82" customWidth="1"/>
    <col min="7437" max="7437" width="3.5546875" style="82" customWidth="1"/>
    <col min="7438" max="7438" width="3.109375" style="82" customWidth="1"/>
    <col min="7439" max="7439" width="1.88671875" style="82" customWidth="1"/>
    <col min="7440" max="7440" width="1.5546875" style="82" customWidth="1"/>
    <col min="7441" max="7441" width="7.109375" style="82" customWidth="1"/>
    <col min="7442" max="7442" width="0.77734375" style="82" customWidth="1"/>
    <col min="7443" max="7443" width="0.33203125" style="82" customWidth="1"/>
    <col min="7444" max="7444" width="1.21875" style="82" customWidth="1"/>
    <col min="7445" max="7445" width="0.5546875" style="82" customWidth="1"/>
    <col min="7446" max="7446" width="1.109375" style="82" customWidth="1"/>
    <col min="7447" max="7447" width="0.44140625" style="82" customWidth="1"/>
    <col min="7448" max="7448" width="1.5546875" style="82" customWidth="1"/>
    <col min="7449" max="7449" width="3" style="82" customWidth="1"/>
    <col min="7450" max="7450" width="0.109375" style="82" customWidth="1"/>
    <col min="7451" max="7451" width="0.5546875" style="82" customWidth="1"/>
    <col min="7452" max="7452" width="0.44140625" style="82" customWidth="1"/>
    <col min="7453" max="7453" width="1.5546875" style="82" customWidth="1"/>
    <col min="7454" max="7454" width="4" style="82" customWidth="1"/>
    <col min="7455" max="7455" width="0.33203125" style="82" customWidth="1"/>
    <col min="7456" max="7456" width="0.88671875" style="82" customWidth="1"/>
    <col min="7457" max="7457" width="2.109375" style="82" customWidth="1"/>
    <col min="7458" max="7458" width="2.5546875" style="82" customWidth="1"/>
    <col min="7459" max="7459" width="0.5546875" style="82" customWidth="1"/>
    <col min="7460" max="7460" width="1" style="82" customWidth="1"/>
    <col min="7461" max="7461" width="0.44140625" style="82" customWidth="1"/>
    <col min="7462" max="7462" width="3.21875" style="82" customWidth="1"/>
    <col min="7463" max="7463" width="1.33203125" style="82" customWidth="1"/>
    <col min="7464" max="7464" width="1.6640625" style="82" customWidth="1"/>
    <col min="7465" max="7465" width="2.33203125" style="82" customWidth="1"/>
    <col min="7466" max="7466" width="1.5546875" style="82" customWidth="1"/>
    <col min="7467" max="7467" width="0.44140625" style="82" customWidth="1"/>
    <col min="7468" max="7468" width="0.21875" style="82" customWidth="1"/>
    <col min="7469" max="7469" width="1.88671875" style="82" customWidth="1"/>
    <col min="7470" max="7470" width="2.44140625" style="82" customWidth="1"/>
    <col min="7471" max="7472" width="0" style="82" hidden="1" customWidth="1"/>
    <col min="7473" max="7473" width="1" style="82" customWidth="1"/>
    <col min="7474" max="7474" width="0.77734375" style="82" customWidth="1"/>
    <col min="7475" max="7475" width="1.77734375" style="82" customWidth="1"/>
    <col min="7476" max="7476" width="7.6640625" style="82" customWidth="1"/>
    <col min="7477" max="7680" width="8.88671875" style="82"/>
    <col min="7681" max="7681" width="0.5546875" style="82" customWidth="1"/>
    <col min="7682" max="7682" width="0" style="82" hidden="1" customWidth="1"/>
    <col min="7683" max="7684" width="1.5546875" style="82" customWidth="1"/>
    <col min="7685" max="7685" width="0.21875" style="82" customWidth="1"/>
    <col min="7686" max="7686" width="4.5546875" style="82" customWidth="1"/>
    <col min="7687" max="7687" width="2.33203125" style="82" customWidth="1"/>
    <col min="7688" max="7688" width="0.5546875" style="82" customWidth="1"/>
    <col min="7689" max="7689" width="0.77734375" style="82" customWidth="1"/>
    <col min="7690" max="7690" width="2.21875" style="82" customWidth="1"/>
    <col min="7691" max="7691" width="1" style="82" customWidth="1"/>
    <col min="7692" max="7692" width="0.33203125" style="82" customWidth="1"/>
    <col min="7693" max="7693" width="3.5546875" style="82" customWidth="1"/>
    <col min="7694" max="7694" width="3.109375" style="82" customWidth="1"/>
    <col min="7695" max="7695" width="1.88671875" style="82" customWidth="1"/>
    <col min="7696" max="7696" width="1.5546875" style="82" customWidth="1"/>
    <col min="7697" max="7697" width="7.109375" style="82" customWidth="1"/>
    <col min="7698" max="7698" width="0.77734375" style="82" customWidth="1"/>
    <col min="7699" max="7699" width="0.33203125" style="82" customWidth="1"/>
    <col min="7700" max="7700" width="1.21875" style="82" customWidth="1"/>
    <col min="7701" max="7701" width="0.5546875" style="82" customWidth="1"/>
    <col min="7702" max="7702" width="1.109375" style="82" customWidth="1"/>
    <col min="7703" max="7703" width="0.44140625" style="82" customWidth="1"/>
    <col min="7704" max="7704" width="1.5546875" style="82" customWidth="1"/>
    <col min="7705" max="7705" width="3" style="82" customWidth="1"/>
    <col min="7706" max="7706" width="0.109375" style="82" customWidth="1"/>
    <col min="7707" max="7707" width="0.5546875" style="82" customWidth="1"/>
    <col min="7708" max="7708" width="0.44140625" style="82" customWidth="1"/>
    <col min="7709" max="7709" width="1.5546875" style="82" customWidth="1"/>
    <col min="7710" max="7710" width="4" style="82" customWidth="1"/>
    <col min="7711" max="7711" width="0.33203125" style="82" customWidth="1"/>
    <col min="7712" max="7712" width="0.88671875" style="82" customWidth="1"/>
    <col min="7713" max="7713" width="2.109375" style="82" customWidth="1"/>
    <col min="7714" max="7714" width="2.5546875" style="82" customWidth="1"/>
    <col min="7715" max="7715" width="0.5546875" style="82" customWidth="1"/>
    <col min="7716" max="7716" width="1" style="82" customWidth="1"/>
    <col min="7717" max="7717" width="0.44140625" style="82" customWidth="1"/>
    <col min="7718" max="7718" width="3.21875" style="82" customWidth="1"/>
    <col min="7719" max="7719" width="1.33203125" style="82" customWidth="1"/>
    <col min="7720" max="7720" width="1.6640625" style="82" customWidth="1"/>
    <col min="7721" max="7721" width="2.33203125" style="82" customWidth="1"/>
    <col min="7722" max="7722" width="1.5546875" style="82" customWidth="1"/>
    <col min="7723" max="7723" width="0.44140625" style="82" customWidth="1"/>
    <col min="7724" max="7724" width="0.21875" style="82" customWidth="1"/>
    <col min="7725" max="7725" width="1.88671875" style="82" customWidth="1"/>
    <col min="7726" max="7726" width="2.44140625" style="82" customWidth="1"/>
    <col min="7727" max="7728" width="0" style="82" hidden="1" customWidth="1"/>
    <col min="7729" max="7729" width="1" style="82" customWidth="1"/>
    <col min="7730" max="7730" width="0.77734375" style="82" customWidth="1"/>
    <col min="7731" max="7731" width="1.77734375" style="82" customWidth="1"/>
    <col min="7732" max="7732" width="7.6640625" style="82" customWidth="1"/>
    <col min="7733" max="7936" width="8.88671875" style="82"/>
    <col min="7937" max="7937" width="0.5546875" style="82" customWidth="1"/>
    <col min="7938" max="7938" width="0" style="82" hidden="1" customWidth="1"/>
    <col min="7939" max="7940" width="1.5546875" style="82" customWidth="1"/>
    <col min="7941" max="7941" width="0.21875" style="82" customWidth="1"/>
    <col min="7942" max="7942" width="4.5546875" style="82" customWidth="1"/>
    <col min="7943" max="7943" width="2.33203125" style="82" customWidth="1"/>
    <col min="7944" max="7944" width="0.5546875" style="82" customWidth="1"/>
    <col min="7945" max="7945" width="0.77734375" style="82" customWidth="1"/>
    <col min="7946" max="7946" width="2.21875" style="82" customWidth="1"/>
    <col min="7947" max="7947" width="1" style="82" customWidth="1"/>
    <col min="7948" max="7948" width="0.33203125" style="82" customWidth="1"/>
    <col min="7949" max="7949" width="3.5546875" style="82" customWidth="1"/>
    <col min="7950" max="7950" width="3.109375" style="82" customWidth="1"/>
    <col min="7951" max="7951" width="1.88671875" style="82" customWidth="1"/>
    <col min="7952" max="7952" width="1.5546875" style="82" customWidth="1"/>
    <col min="7953" max="7953" width="7.109375" style="82" customWidth="1"/>
    <col min="7954" max="7954" width="0.77734375" style="82" customWidth="1"/>
    <col min="7955" max="7955" width="0.33203125" style="82" customWidth="1"/>
    <col min="7956" max="7956" width="1.21875" style="82" customWidth="1"/>
    <col min="7957" max="7957" width="0.5546875" style="82" customWidth="1"/>
    <col min="7958" max="7958" width="1.109375" style="82" customWidth="1"/>
    <col min="7959" max="7959" width="0.44140625" style="82" customWidth="1"/>
    <col min="7960" max="7960" width="1.5546875" style="82" customWidth="1"/>
    <col min="7961" max="7961" width="3" style="82" customWidth="1"/>
    <col min="7962" max="7962" width="0.109375" style="82" customWidth="1"/>
    <col min="7963" max="7963" width="0.5546875" style="82" customWidth="1"/>
    <col min="7964" max="7964" width="0.44140625" style="82" customWidth="1"/>
    <col min="7965" max="7965" width="1.5546875" style="82" customWidth="1"/>
    <col min="7966" max="7966" width="4" style="82" customWidth="1"/>
    <col min="7967" max="7967" width="0.33203125" style="82" customWidth="1"/>
    <col min="7968" max="7968" width="0.88671875" style="82" customWidth="1"/>
    <col min="7969" max="7969" width="2.109375" style="82" customWidth="1"/>
    <col min="7970" max="7970" width="2.5546875" style="82" customWidth="1"/>
    <col min="7971" max="7971" width="0.5546875" style="82" customWidth="1"/>
    <col min="7972" max="7972" width="1" style="82" customWidth="1"/>
    <col min="7973" max="7973" width="0.44140625" style="82" customWidth="1"/>
    <col min="7974" max="7974" width="3.21875" style="82" customWidth="1"/>
    <col min="7975" max="7975" width="1.33203125" style="82" customWidth="1"/>
    <col min="7976" max="7976" width="1.6640625" style="82" customWidth="1"/>
    <col min="7977" max="7977" width="2.33203125" style="82" customWidth="1"/>
    <col min="7978" max="7978" width="1.5546875" style="82" customWidth="1"/>
    <col min="7979" max="7979" width="0.44140625" style="82" customWidth="1"/>
    <col min="7980" max="7980" width="0.21875" style="82" customWidth="1"/>
    <col min="7981" max="7981" width="1.88671875" style="82" customWidth="1"/>
    <col min="7982" max="7982" width="2.44140625" style="82" customWidth="1"/>
    <col min="7983" max="7984" width="0" style="82" hidden="1" customWidth="1"/>
    <col min="7985" max="7985" width="1" style="82" customWidth="1"/>
    <col min="7986" max="7986" width="0.77734375" style="82" customWidth="1"/>
    <col min="7987" max="7987" width="1.77734375" style="82" customWidth="1"/>
    <col min="7988" max="7988" width="7.6640625" style="82" customWidth="1"/>
    <col min="7989" max="8192" width="8.88671875" style="82"/>
    <col min="8193" max="8193" width="0.5546875" style="82" customWidth="1"/>
    <col min="8194" max="8194" width="0" style="82" hidden="1" customWidth="1"/>
    <col min="8195" max="8196" width="1.5546875" style="82" customWidth="1"/>
    <col min="8197" max="8197" width="0.21875" style="82" customWidth="1"/>
    <col min="8198" max="8198" width="4.5546875" style="82" customWidth="1"/>
    <col min="8199" max="8199" width="2.33203125" style="82" customWidth="1"/>
    <col min="8200" max="8200" width="0.5546875" style="82" customWidth="1"/>
    <col min="8201" max="8201" width="0.77734375" style="82" customWidth="1"/>
    <col min="8202" max="8202" width="2.21875" style="82" customWidth="1"/>
    <col min="8203" max="8203" width="1" style="82" customWidth="1"/>
    <col min="8204" max="8204" width="0.33203125" style="82" customWidth="1"/>
    <col min="8205" max="8205" width="3.5546875" style="82" customWidth="1"/>
    <col min="8206" max="8206" width="3.109375" style="82" customWidth="1"/>
    <col min="8207" max="8207" width="1.88671875" style="82" customWidth="1"/>
    <col min="8208" max="8208" width="1.5546875" style="82" customWidth="1"/>
    <col min="8209" max="8209" width="7.109375" style="82" customWidth="1"/>
    <col min="8210" max="8210" width="0.77734375" style="82" customWidth="1"/>
    <col min="8211" max="8211" width="0.33203125" style="82" customWidth="1"/>
    <col min="8212" max="8212" width="1.21875" style="82" customWidth="1"/>
    <col min="8213" max="8213" width="0.5546875" style="82" customWidth="1"/>
    <col min="8214" max="8214" width="1.109375" style="82" customWidth="1"/>
    <col min="8215" max="8215" width="0.44140625" style="82" customWidth="1"/>
    <col min="8216" max="8216" width="1.5546875" style="82" customWidth="1"/>
    <col min="8217" max="8217" width="3" style="82" customWidth="1"/>
    <col min="8218" max="8218" width="0.109375" style="82" customWidth="1"/>
    <col min="8219" max="8219" width="0.5546875" style="82" customWidth="1"/>
    <col min="8220" max="8220" width="0.44140625" style="82" customWidth="1"/>
    <col min="8221" max="8221" width="1.5546875" style="82" customWidth="1"/>
    <col min="8222" max="8222" width="4" style="82" customWidth="1"/>
    <col min="8223" max="8223" width="0.33203125" style="82" customWidth="1"/>
    <col min="8224" max="8224" width="0.88671875" style="82" customWidth="1"/>
    <col min="8225" max="8225" width="2.109375" style="82" customWidth="1"/>
    <col min="8226" max="8226" width="2.5546875" style="82" customWidth="1"/>
    <col min="8227" max="8227" width="0.5546875" style="82" customWidth="1"/>
    <col min="8228" max="8228" width="1" style="82" customWidth="1"/>
    <col min="8229" max="8229" width="0.44140625" style="82" customWidth="1"/>
    <col min="8230" max="8230" width="3.21875" style="82" customWidth="1"/>
    <col min="8231" max="8231" width="1.33203125" style="82" customWidth="1"/>
    <col min="8232" max="8232" width="1.6640625" style="82" customWidth="1"/>
    <col min="8233" max="8233" width="2.33203125" style="82" customWidth="1"/>
    <col min="8234" max="8234" width="1.5546875" style="82" customWidth="1"/>
    <col min="8235" max="8235" width="0.44140625" style="82" customWidth="1"/>
    <col min="8236" max="8236" width="0.21875" style="82" customWidth="1"/>
    <col min="8237" max="8237" width="1.88671875" style="82" customWidth="1"/>
    <col min="8238" max="8238" width="2.44140625" style="82" customWidth="1"/>
    <col min="8239" max="8240" width="0" style="82" hidden="1" customWidth="1"/>
    <col min="8241" max="8241" width="1" style="82" customWidth="1"/>
    <col min="8242" max="8242" width="0.77734375" style="82" customWidth="1"/>
    <col min="8243" max="8243" width="1.77734375" style="82" customWidth="1"/>
    <col min="8244" max="8244" width="7.6640625" style="82" customWidth="1"/>
    <col min="8245" max="8448" width="8.88671875" style="82"/>
    <col min="8449" max="8449" width="0.5546875" style="82" customWidth="1"/>
    <col min="8450" max="8450" width="0" style="82" hidden="1" customWidth="1"/>
    <col min="8451" max="8452" width="1.5546875" style="82" customWidth="1"/>
    <col min="8453" max="8453" width="0.21875" style="82" customWidth="1"/>
    <col min="8454" max="8454" width="4.5546875" style="82" customWidth="1"/>
    <col min="8455" max="8455" width="2.33203125" style="82" customWidth="1"/>
    <col min="8456" max="8456" width="0.5546875" style="82" customWidth="1"/>
    <col min="8457" max="8457" width="0.77734375" style="82" customWidth="1"/>
    <col min="8458" max="8458" width="2.21875" style="82" customWidth="1"/>
    <col min="8459" max="8459" width="1" style="82" customWidth="1"/>
    <col min="8460" max="8460" width="0.33203125" style="82" customWidth="1"/>
    <col min="8461" max="8461" width="3.5546875" style="82" customWidth="1"/>
    <col min="8462" max="8462" width="3.109375" style="82" customWidth="1"/>
    <col min="8463" max="8463" width="1.88671875" style="82" customWidth="1"/>
    <col min="8464" max="8464" width="1.5546875" style="82" customWidth="1"/>
    <col min="8465" max="8465" width="7.109375" style="82" customWidth="1"/>
    <col min="8466" max="8466" width="0.77734375" style="82" customWidth="1"/>
    <col min="8467" max="8467" width="0.33203125" style="82" customWidth="1"/>
    <col min="8468" max="8468" width="1.21875" style="82" customWidth="1"/>
    <col min="8469" max="8469" width="0.5546875" style="82" customWidth="1"/>
    <col min="8470" max="8470" width="1.109375" style="82" customWidth="1"/>
    <col min="8471" max="8471" width="0.44140625" style="82" customWidth="1"/>
    <col min="8472" max="8472" width="1.5546875" style="82" customWidth="1"/>
    <col min="8473" max="8473" width="3" style="82" customWidth="1"/>
    <col min="8474" max="8474" width="0.109375" style="82" customWidth="1"/>
    <col min="8475" max="8475" width="0.5546875" style="82" customWidth="1"/>
    <col min="8476" max="8476" width="0.44140625" style="82" customWidth="1"/>
    <col min="8477" max="8477" width="1.5546875" style="82" customWidth="1"/>
    <col min="8478" max="8478" width="4" style="82" customWidth="1"/>
    <col min="8479" max="8479" width="0.33203125" style="82" customWidth="1"/>
    <col min="8480" max="8480" width="0.88671875" style="82" customWidth="1"/>
    <col min="8481" max="8481" width="2.109375" style="82" customWidth="1"/>
    <col min="8482" max="8482" width="2.5546875" style="82" customWidth="1"/>
    <col min="8483" max="8483" width="0.5546875" style="82" customWidth="1"/>
    <col min="8484" max="8484" width="1" style="82" customWidth="1"/>
    <col min="8485" max="8485" width="0.44140625" style="82" customWidth="1"/>
    <col min="8486" max="8486" width="3.21875" style="82" customWidth="1"/>
    <col min="8487" max="8487" width="1.33203125" style="82" customWidth="1"/>
    <col min="8488" max="8488" width="1.6640625" style="82" customWidth="1"/>
    <col min="8489" max="8489" width="2.33203125" style="82" customWidth="1"/>
    <col min="8490" max="8490" width="1.5546875" style="82" customWidth="1"/>
    <col min="8491" max="8491" width="0.44140625" style="82" customWidth="1"/>
    <col min="8492" max="8492" width="0.21875" style="82" customWidth="1"/>
    <col min="8493" max="8493" width="1.88671875" style="82" customWidth="1"/>
    <col min="8494" max="8494" width="2.44140625" style="82" customWidth="1"/>
    <col min="8495" max="8496" width="0" style="82" hidden="1" customWidth="1"/>
    <col min="8497" max="8497" width="1" style="82" customWidth="1"/>
    <col min="8498" max="8498" width="0.77734375" style="82" customWidth="1"/>
    <col min="8499" max="8499" width="1.77734375" style="82" customWidth="1"/>
    <col min="8500" max="8500" width="7.6640625" style="82" customWidth="1"/>
    <col min="8501" max="8704" width="8.88671875" style="82"/>
    <col min="8705" max="8705" width="0.5546875" style="82" customWidth="1"/>
    <col min="8706" max="8706" width="0" style="82" hidden="1" customWidth="1"/>
    <col min="8707" max="8708" width="1.5546875" style="82" customWidth="1"/>
    <col min="8709" max="8709" width="0.21875" style="82" customWidth="1"/>
    <col min="8710" max="8710" width="4.5546875" style="82" customWidth="1"/>
    <col min="8711" max="8711" width="2.33203125" style="82" customWidth="1"/>
    <col min="8712" max="8712" width="0.5546875" style="82" customWidth="1"/>
    <col min="8713" max="8713" width="0.77734375" style="82" customWidth="1"/>
    <col min="8714" max="8714" width="2.21875" style="82" customWidth="1"/>
    <col min="8715" max="8715" width="1" style="82" customWidth="1"/>
    <col min="8716" max="8716" width="0.33203125" style="82" customWidth="1"/>
    <col min="8717" max="8717" width="3.5546875" style="82" customWidth="1"/>
    <col min="8718" max="8718" width="3.109375" style="82" customWidth="1"/>
    <col min="8719" max="8719" width="1.88671875" style="82" customWidth="1"/>
    <col min="8720" max="8720" width="1.5546875" style="82" customWidth="1"/>
    <col min="8721" max="8721" width="7.109375" style="82" customWidth="1"/>
    <col min="8722" max="8722" width="0.77734375" style="82" customWidth="1"/>
    <col min="8723" max="8723" width="0.33203125" style="82" customWidth="1"/>
    <col min="8724" max="8724" width="1.21875" style="82" customWidth="1"/>
    <col min="8725" max="8725" width="0.5546875" style="82" customWidth="1"/>
    <col min="8726" max="8726" width="1.109375" style="82" customWidth="1"/>
    <col min="8727" max="8727" width="0.44140625" style="82" customWidth="1"/>
    <col min="8728" max="8728" width="1.5546875" style="82" customWidth="1"/>
    <col min="8729" max="8729" width="3" style="82" customWidth="1"/>
    <col min="8730" max="8730" width="0.109375" style="82" customWidth="1"/>
    <col min="8731" max="8731" width="0.5546875" style="82" customWidth="1"/>
    <col min="8732" max="8732" width="0.44140625" style="82" customWidth="1"/>
    <col min="8733" max="8733" width="1.5546875" style="82" customWidth="1"/>
    <col min="8734" max="8734" width="4" style="82" customWidth="1"/>
    <col min="8735" max="8735" width="0.33203125" style="82" customWidth="1"/>
    <col min="8736" max="8736" width="0.88671875" style="82" customWidth="1"/>
    <col min="8737" max="8737" width="2.109375" style="82" customWidth="1"/>
    <col min="8738" max="8738" width="2.5546875" style="82" customWidth="1"/>
    <col min="8739" max="8739" width="0.5546875" style="82" customWidth="1"/>
    <col min="8740" max="8740" width="1" style="82" customWidth="1"/>
    <col min="8741" max="8741" width="0.44140625" style="82" customWidth="1"/>
    <col min="8742" max="8742" width="3.21875" style="82" customWidth="1"/>
    <col min="8743" max="8743" width="1.33203125" style="82" customWidth="1"/>
    <col min="8744" max="8744" width="1.6640625" style="82" customWidth="1"/>
    <col min="8745" max="8745" width="2.33203125" style="82" customWidth="1"/>
    <col min="8746" max="8746" width="1.5546875" style="82" customWidth="1"/>
    <col min="8747" max="8747" width="0.44140625" style="82" customWidth="1"/>
    <col min="8748" max="8748" width="0.21875" style="82" customWidth="1"/>
    <col min="8749" max="8749" width="1.88671875" style="82" customWidth="1"/>
    <col min="8750" max="8750" width="2.44140625" style="82" customWidth="1"/>
    <col min="8751" max="8752" width="0" style="82" hidden="1" customWidth="1"/>
    <col min="8753" max="8753" width="1" style="82" customWidth="1"/>
    <col min="8754" max="8754" width="0.77734375" style="82" customWidth="1"/>
    <col min="8755" max="8755" width="1.77734375" style="82" customWidth="1"/>
    <col min="8756" max="8756" width="7.6640625" style="82" customWidth="1"/>
    <col min="8757" max="8960" width="8.88671875" style="82"/>
    <col min="8961" max="8961" width="0.5546875" style="82" customWidth="1"/>
    <col min="8962" max="8962" width="0" style="82" hidden="1" customWidth="1"/>
    <col min="8963" max="8964" width="1.5546875" style="82" customWidth="1"/>
    <col min="8965" max="8965" width="0.21875" style="82" customWidth="1"/>
    <col min="8966" max="8966" width="4.5546875" style="82" customWidth="1"/>
    <col min="8967" max="8967" width="2.33203125" style="82" customWidth="1"/>
    <col min="8968" max="8968" width="0.5546875" style="82" customWidth="1"/>
    <col min="8969" max="8969" width="0.77734375" style="82" customWidth="1"/>
    <col min="8970" max="8970" width="2.21875" style="82" customWidth="1"/>
    <col min="8971" max="8971" width="1" style="82" customWidth="1"/>
    <col min="8972" max="8972" width="0.33203125" style="82" customWidth="1"/>
    <col min="8973" max="8973" width="3.5546875" style="82" customWidth="1"/>
    <col min="8974" max="8974" width="3.109375" style="82" customWidth="1"/>
    <col min="8975" max="8975" width="1.88671875" style="82" customWidth="1"/>
    <col min="8976" max="8976" width="1.5546875" style="82" customWidth="1"/>
    <col min="8977" max="8977" width="7.109375" style="82" customWidth="1"/>
    <col min="8978" max="8978" width="0.77734375" style="82" customWidth="1"/>
    <col min="8979" max="8979" width="0.33203125" style="82" customWidth="1"/>
    <col min="8980" max="8980" width="1.21875" style="82" customWidth="1"/>
    <col min="8981" max="8981" width="0.5546875" style="82" customWidth="1"/>
    <col min="8982" max="8982" width="1.109375" style="82" customWidth="1"/>
    <col min="8983" max="8983" width="0.44140625" style="82" customWidth="1"/>
    <col min="8984" max="8984" width="1.5546875" style="82" customWidth="1"/>
    <col min="8985" max="8985" width="3" style="82" customWidth="1"/>
    <col min="8986" max="8986" width="0.109375" style="82" customWidth="1"/>
    <col min="8987" max="8987" width="0.5546875" style="82" customWidth="1"/>
    <col min="8988" max="8988" width="0.44140625" style="82" customWidth="1"/>
    <col min="8989" max="8989" width="1.5546875" style="82" customWidth="1"/>
    <col min="8990" max="8990" width="4" style="82" customWidth="1"/>
    <col min="8991" max="8991" width="0.33203125" style="82" customWidth="1"/>
    <col min="8992" max="8992" width="0.88671875" style="82" customWidth="1"/>
    <col min="8993" max="8993" width="2.109375" style="82" customWidth="1"/>
    <col min="8994" max="8994" width="2.5546875" style="82" customWidth="1"/>
    <col min="8995" max="8995" width="0.5546875" style="82" customWidth="1"/>
    <col min="8996" max="8996" width="1" style="82" customWidth="1"/>
    <col min="8997" max="8997" width="0.44140625" style="82" customWidth="1"/>
    <col min="8998" max="8998" width="3.21875" style="82" customWidth="1"/>
    <col min="8999" max="8999" width="1.33203125" style="82" customWidth="1"/>
    <col min="9000" max="9000" width="1.6640625" style="82" customWidth="1"/>
    <col min="9001" max="9001" width="2.33203125" style="82" customWidth="1"/>
    <col min="9002" max="9002" width="1.5546875" style="82" customWidth="1"/>
    <col min="9003" max="9003" width="0.44140625" style="82" customWidth="1"/>
    <col min="9004" max="9004" width="0.21875" style="82" customWidth="1"/>
    <col min="9005" max="9005" width="1.88671875" style="82" customWidth="1"/>
    <col min="9006" max="9006" width="2.44140625" style="82" customWidth="1"/>
    <col min="9007" max="9008" width="0" style="82" hidden="1" customWidth="1"/>
    <col min="9009" max="9009" width="1" style="82" customWidth="1"/>
    <col min="9010" max="9010" width="0.77734375" style="82" customWidth="1"/>
    <col min="9011" max="9011" width="1.77734375" style="82" customWidth="1"/>
    <col min="9012" max="9012" width="7.6640625" style="82" customWidth="1"/>
    <col min="9013" max="9216" width="8.88671875" style="82"/>
    <col min="9217" max="9217" width="0.5546875" style="82" customWidth="1"/>
    <col min="9218" max="9218" width="0" style="82" hidden="1" customWidth="1"/>
    <col min="9219" max="9220" width="1.5546875" style="82" customWidth="1"/>
    <col min="9221" max="9221" width="0.21875" style="82" customWidth="1"/>
    <col min="9222" max="9222" width="4.5546875" style="82" customWidth="1"/>
    <col min="9223" max="9223" width="2.33203125" style="82" customWidth="1"/>
    <col min="9224" max="9224" width="0.5546875" style="82" customWidth="1"/>
    <col min="9225" max="9225" width="0.77734375" style="82" customWidth="1"/>
    <col min="9226" max="9226" width="2.21875" style="82" customWidth="1"/>
    <col min="9227" max="9227" width="1" style="82" customWidth="1"/>
    <col min="9228" max="9228" width="0.33203125" style="82" customWidth="1"/>
    <col min="9229" max="9229" width="3.5546875" style="82" customWidth="1"/>
    <col min="9230" max="9230" width="3.109375" style="82" customWidth="1"/>
    <col min="9231" max="9231" width="1.88671875" style="82" customWidth="1"/>
    <col min="9232" max="9232" width="1.5546875" style="82" customWidth="1"/>
    <col min="9233" max="9233" width="7.109375" style="82" customWidth="1"/>
    <col min="9234" max="9234" width="0.77734375" style="82" customWidth="1"/>
    <col min="9235" max="9235" width="0.33203125" style="82" customWidth="1"/>
    <col min="9236" max="9236" width="1.21875" style="82" customWidth="1"/>
    <col min="9237" max="9237" width="0.5546875" style="82" customWidth="1"/>
    <col min="9238" max="9238" width="1.109375" style="82" customWidth="1"/>
    <col min="9239" max="9239" width="0.44140625" style="82" customWidth="1"/>
    <col min="9240" max="9240" width="1.5546875" style="82" customWidth="1"/>
    <col min="9241" max="9241" width="3" style="82" customWidth="1"/>
    <col min="9242" max="9242" width="0.109375" style="82" customWidth="1"/>
    <col min="9243" max="9243" width="0.5546875" style="82" customWidth="1"/>
    <col min="9244" max="9244" width="0.44140625" style="82" customWidth="1"/>
    <col min="9245" max="9245" width="1.5546875" style="82" customWidth="1"/>
    <col min="9246" max="9246" width="4" style="82" customWidth="1"/>
    <col min="9247" max="9247" width="0.33203125" style="82" customWidth="1"/>
    <col min="9248" max="9248" width="0.88671875" style="82" customWidth="1"/>
    <col min="9249" max="9249" width="2.109375" style="82" customWidth="1"/>
    <col min="9250" max="9250" width="2.5546875" style="82" customWidth="1"/>
    <col min="9251" max="9251" width="0.5546875" style="82" customWidth="1"/>
    <col min="9252" max="9252" width="1" style="82" customWidth="1"/>
    <col min="9253" max="9253" width="0.44140625" style="82" customWidth="1"/>
    <col min="9254" max="9254" width="3.21875" style="82" customWidth="1"/>
    <col min="9255" max="9255" width="1.33203125" style="82" customWidth="1"/>
    <col min="9256" max="9256" width="1.6640625" style="82" customWidth="1"/>
    <col min="9257" max="9257" width="2.33203125" style="82" customWidth="1"/>
    <col min="9258" max="9258" width="1.5546875" style="82" customWidth="1"/>
    <col min="9259" max="9259" width="0.44140625" style="82" customWidth="1"/>
    <col min="9260" max="9260" width="0.21875" style="82" customWidth="1"/>
    <col min="9261" max="9261" width="1.88671875" style="82" customWidth="1"/>
    <col min="9262" max="9262" width="2.44140625" style="82" customWidth="1"/>
    <col min="9263" max="9264" width="0" style="82" hidden="1" customWidth="1"/>
    <col min="9265" max="9265" width="1" style="82" customWidth="1"/>
    <col min="9266" max="9266" width="0.77734375" style="82" customWidth="1"/>
    <col min="9267" max="9267" width="1.77734375" style="82" customWidth="1"/>
    <col min="9268" max="9268" width="7.6640625" style="82" customWidth="1"/>
    <col min="9269" max="9472" width="8.88671875" style="82"/>
    <col min="9473" max="9473" width="0.5546875" style="82" customWidth="1"/>
    <col min="9474" max="9474" width="0" style="82" hidden="1" customWidth="1"/>
    <col min="9475" max="9476" width="1.5546875" style="82" customWidth="1"/>
    <col min="9477" max="9477" width="0.21875" style="82" customWidth="1"/>
    <col min="9478" max="9478" width="4.5546875" style="82" customWidth="1"/>
    <col min="9479" max="9479" width="2.33203125" style="82" customWidth="1"/>
    <col min="9480" max="9480" width="0.5546875" style="82" customWidth="1"/>
    <col min="9481" max="9481" width="0.77734375" style="82" customWidth="1"/>
    <col min="9482" max="9482" width="2.21875" style="82" customWidth="1"/>
    <col min="9483" max="9483" width="1" style="82" customWidth="1"/>
    <col min="9484" max="9484" width="0.33203125" style="82" customWidth="1"/>
    <col min="9485" max="9485" width="3.5546875" style="82" customWidth="1"/>
    <col min="9486" max="9486" width="3.109375" style="82" customWidth="1"/>
    <col min="9487" max="9487" width="1.88671875" style="82" customWidth="1"/>
    <col min="9488" max="9488" width="1.5546875" style="82" customWidth="1"/>
    <col min="9489" max="9489" width="7.109375" style="82" customWidth="1"/>
    <col min="9490" max="9490" width="0.77734375" style="82" customWidth="1"/>
    <col min="9491" max="9491" width="0.33203125" style="82" customWidth="1"/>
    <col min="9492" max="9492" width="1.21875" style="82" customWidth="1"/>
    <col min="9493" max="9493" width="0.5546875" style="82" customWidth="1"/>
    <col min="9494" max="9494" width="1.109375" style="82" customWidth="1"/>
    <col min="9495" max="9495" width="0.44140625" style="82" customWidth="1"/>
    <col min="9496" max="9496" width="1.5546875" style="82" customWidth="1"/>
    <col min="9497" max="9497" width="3" style="82" customWidth="1"/>
    <col min="9498" max="9498" width="0.109375" style="82" customWidth="1"/>
    <col min="9499" max="9499" width="0.5546875" style="82" customWidth="1"/>
    <col min="9500" max="9500" width="0.44140625" style="82" customWidth="1"/>
    <col min="9501" max="9501" width="1.5546875" style="82" customWidth="1"/>
    <col min="9502" max="9502" width="4" style="82" customWidth="1"/>
    <col min="9503" max="9503" width="0.33203125" style="82" customWidth="1"/>
    <col min="9504" max="9504" width="0.88671875" style="82" customWidth="1"/>
    <col min="9505" max="9505" width="2.109375" style="82" customWidth="1"/>
    <col min="9506" max="9506" width="2.5546875" style="82" customWidth="1"/>
    <col min="9507" max="9507" width="0.5546875" style="82" customWidth="1"/>
    <col min="9508" max="9508" width="1" style="82" customWidth="1"/>
    <col min="9509" max="9509" width="0.44140625" style="82" customWidth="1"/>
    <col min="9510" max="9510" width="3.21875" style="82" customWidth="1"/>
    <col min="9511" max="9511" width="1.33203125" style="82" customWidth="1"/>
    <col min="9512" max="9512" width="1.6640625" style="82" customWidth="1"/>
    <col min="9513" max="9513" width="2.33203125" style="82" customWidth="1"/>
    <col min="9514" max="9514" width="1.5546875" style="82" customWidth="1"/>
    <col min="9515" max="9515" width="0.44140625" style="82" customWidth="1"/>
    <col min="9516" max="9516" width="0.21875" style="82" customWidth="1"/>
    <col min="9517" max="9517" width="1.88671875" style="82" customWidth="1"/>
    <col min="9518" max="9518" width="2.44140625" style="82" customWidth="1"/>
    <col min="9519" max="9520" width="0" style="82" hidden="1" customWidth="1"/>
    <col min="9521" max="9521" width="1" style="82" customWidth="1"/>
    <col min="9522" max="9522" width="0.77734375" style="82" customWidth="1"/>
    <col min="9523" max="9523" width="1.77734375" style="82" customWidth="1"/>
    <col min="9524" max="9524" width="7.6640625" style="82" customWidth="1"/>
    <col min="9525" max="9728" width="8.88671875" style="82"/>
    <col min="9729" max="9729" width="0.5546875" style="82" customWidth="1"/>
    <col min="9730" max="9730" width="0" style="82" hidden="1" customWidth="1"/>
    <col min="9731" max="9732" width="1.5546875" style="82" customWidth="1"/>
    <col min="9733" max="9733" width="0.21875" style="82" customWidth="1"/>
    <col min="9734" max="9734" width="4.5546875" style="82" customWidth="1"/>
    <col min="9735" max="9735" width="2.33203125" style="82" customWidth="1"/>
    <col min="9736" max="9736" width="0.5546875" style="82" customWidth="1"/>
    <col min="9737" max="9737" width="0.77734375" style="82" customWidth="1"/>
    <col min="9738" max="9738" width="2.21875" style="82" customWidth="1"/>
    <col min="9739" max="9739" width="1" style="82" customWidth="1"/>
    <col min="9740" max="9740" width="0.33203125" style="82" customWidth="1"/>
    <col min="9741" max="9741" width="3.5546875" style="82" customWidth="1"/>
    <col min="9742" max="9742" width="3.109375" style="82" customWidth="1"/>
    <col min="9743" max="9743" width="1.88671875" style="82" customWidth="1"/>
    <col min="9744" max="9744" width="1.5546875" style="82" customWidth="1"/>
    <col min="9745" max="9745" width="7.109375" style="82" customWidth="1"/>
    <col min="9746" max="9746" width="0.77734375" style="82" customWidth="1"/>
    <col min="9747" max="9747" width="0.33203125" style="82" customWidth="1"/>
    <col min="9748" max="9748" width="1.21875" style="82" customWidth="1"/>
    <col min="9749" max="9749" width="0.5546875" style="82" customWidth="1"/>
    <col min="9750" max="9750" width="1.109375" style="82" customWidth="1"/>
    <col min="9751" max="9751" width="0.44140625" style="82" customWidth="1"/>
    <col min="9752" max="9752" width="1.5546875" style="82" customWidth="1"/>
    <col min="9753" max="9753" width="3" style="82" customWidth="1"/>
    <col min="9754" max="9754" width="0.109375" style="82" customWidth="1"/>
    <col min="9755" max="9755" width="0.5546875" style="82" customWidth="1"/>
    <col min="9756" max="9756" width="0.44140625" style="82" customWidth="1"/>
    <col min="9757" max="9757" width="1.5546875" style="82" customWidth="1"/>
    <col min="9758" max="9758" width="4" style="82" customWidth="1"/>
    <col min="9759" max="9759" width="0.33203125" style="82" customWidth="1"/>
    <col min="9760" max="9760" width="0.88671875" style="82" customWidth="1"/>
    <col min="9761" max="9761" width="2.109375" style="82" customWidth="1"/>
    <col min="9762" max="9762" width="2.5546875" style="82" customWidth="1"/>
    <col min="9763" max="9763" width="0.5546875" style="82" customWidth="1"/>
    <col min="9764" max="9764" width="1" style="82" customWidth="1"/>
    <col min="9765" max="9765" width="0.44140625" style="82" customWidth="1"/>
    <col min="9766" max="9766" width="3.21875" style="82" customWidth="1"/>
    <col min="9767" max="9767" width="1.33203125" style="82" customWidth="1"/>
    <col min="9768" max="9768" width="1.6640625" style="82" customWidth="1"/>
    <col min="9769" max="9769" width="2.33203125" style="82" customWidth="1"/>
    <col min="9770" max="9770" width="1.5546875" style="82" customWidth="1"/>
    <col min="9771" max="9771" width="0.44140625" style="82" customWidth="1"/>
    <col min="9772" max="9772" width="0.21875" style="82" customWidth="1"/>
    <col min="9773" max="9773" width="1.88671875" style="82" customWidth="1"/>
    <col min="9774" max="9774" width="2.44140625" style="82" customWidth="1"/>
    <col min="9775" max="9776" width="0" style="82" hidden="1" customWidth="1"/>
    <col min="9777" max="9777" width="1" style="82" customWidth="1"/>
    <col min="9778" max="9778" width="0.77734375" style="82" customWidth="1"/>
    <col min="9779" max="9779" width="1.77734375" style="82" customWidth="1"/>
    <col min="9780" max="9780" width="7.6640625" style="82" customWidth="1"/>
    <col min="9781" max="9984" width="8.88671875" style="82"/>
    <col min="9985" max="9985" width="0.5546875" style="82" customWidth="1"/>
    <col min="9986" max="9986" width="0" style="82" hidden="1" customWidth="1"/>
    <col min="9987" max="9988" width="1.5546875" style="82" customWidth="1"/>
    <col min="9989" max="9989" width="0.21875" style="82" customWidth="1"/>
    <col min="9990" max="9990" width="4.5546875" style="82" customWidth="1"/>
    <col min="9991" max="9991" width="2.33203125" style="82" customWidth="1"/>
    <col min="9992" max="9992" width="0.5546875" style="82" customWidth="1"/>
    <col min="9993" max="9993" width="0.77734375" style="82" customWidth="1"/>
    <col min="9994" max="9994" width="2.21875" style="82" customWidth="1"/>
    <col min="9995" max="9995" width="1" style="82" customWidth="1"/>
    <col min="9996" max="9996" width="0.33203125" style="82" customWidth="1"/>
    <col min="9997" max="9997" width="3.5546875" style="82" customWidth="1"/>
    <col min="9998" max="9998" width="3.109375" style="82" customWidth="1"/>
    <col min="9999" max="9999" width="1.88671875" style="82" customWidth="1"/>
    <col min="10000" max="10000" width="1.5546875" style="82" customWidth="1"/>
    <col min="10001" max="10001" width="7.109375" style="82" customWidth="1"/>
    <col min="10002" max="10002" width="0.77734375" style="82" customWidth="1"/>
    <col min="10003" max="10003" width="0.33203125" style="82" customWidth="1"/>
    <col min="10004" max="10004" width="1.21875" style="82" customWidth="1"/>
    <col min="10005" max="10005" width="0.5546875" style="82" customWidth="1"/>
    <col min="10006" max="10006" width="1.109375" style="82" customWidth="1"/>
    <col min="10007" max="10007" width="0.44140625" style="82" customWidth="1"/>
    <col min="10008" max="10008" width="1.5546875" style="82" customWidth="1"/>
    <col min="10009" max="10009" width="3" style="82" customWidth="1"/>
    <col min="10010" max="10010" width="0.109375" style="82" customWidth="1"/>
    <col min="10011" max="10011" width="0.5546875" style="82" customWidth="1"/>
    <col min="10012" max="10012" width="0.44140625" style="82" customWidth="1"/>
    <col min="10013" max="10013" width="1.5546875" style="82" customWidth="1"/>
    <col min="10014" max="10014" width="4" style="82" customWidth="1"/>
    <col min="10015" max="10015" width="0.33203125" style="82" customWidth="1"/>
    <col min="10016" max="10016" width="0.88671875" style="82" customWidth="1"/>
    <col min="10017" max="10017" width="2.109375" style="82" customWidth="1"/>
    <col min="10018" max="10018" width="2.5546875" style="82" customWidth="1"/>
    <col min="10019" max="10019" width="0.5546875" style="82" customWidth="1"/>
    <col min="10020" max="10020" width="1" style="82" customWidth="1"/>
    <col min="10021" max="10021" width="0.44140625" style="82" customWidth="1"/>
    <col min="10022" max="10022" width="3.21875" style="82" customWidth="1"/>
    <col min="10023" max="10023" width="1.33203125" style="82" customWidth="1"/>
    <col min="10024" max="10024" width="1.6640625" style="82" customWidth="1"/>
    <col min="10025" max="10025" width="2.33203125" style="82" customWidth="1"/>
    <col min="10026" max="10026" width="1.5546875" style="82" customWidth="1"/>
    <col min="10027" max="10027" width="0.44140625" style="82" customWidth="1"/>
    <col min="10028" max="10028" width="0.21875" style="82" customWidth="1"/>
    <col min="10029" max="10029" width="1.88671875" style="82" customWidth="1"/>
    <col min="10030" max="10030" width="2.44140625" style="82" customWidth="1"/>
    <col min="10031" max="10032" width="0" style="82" hidden="1" customWidth="1"/>
    <col min="10033" max="10033" width="1" style="82" customWidth="1"/>
    <col min="10034" max="10034" width="0.77734375" style="82" customWidth="1"/>
    <col min="10035" max="10035" width="1.77734375" style="82" customWidth="1"/>
    <col min="10036" max="10036" width="7.6640625" style="82" customWidth="1"/>
    <col min="10037" max="10240" width="8.88671875" style="82"/>
    <col min="10241" max="10241" width="0.5546875" style="82" customWidth="1"/>
    <col min="10242" max="10242" width="0" style="82" hidden="1" customWidth="1"/>
    <col min="10243" max="10244" width="1.5546875" style="82" customWidth="1"/>
    <col min="10245" max="10245" width="0.21875" style="82" customWidth="1"/>
    <col min="10246" max="10246" width="4.5546875" style="82" customWidth="1"/>
    <col min="10247" max="10247" width="2.33203125" style="82" customWidth="1"/>
    <col min="10248" max="10248" width="0.5546875" style="82" customWidth="1"/>
    <col min="10249" max="10249" width="0.77734375" style="82" customWidth="1"/>
    <col min="10250" max="10250" width="2.21875" style="82" customWidth="1"/>
    <col min="10251" max="10251" width="1" style="82" customWidth="1"/>
    <col min="10252" max="10252" width="0.33203125" style="82" customWidth="1"/>
    <col min="10253" max="10253" width="3.5546875" style="82" customWidth="1"/>
    <col min="10254" max="10254" width="3.109375" style="82" customWidth="1"/>
    <col min="10255" max="10255" width="1.88671875" style="82" customWidth="1"/>
    <col min="10256" max="10256" width="1.5546875" style="82" customWidth="1"/>
    <col min="10257" max="10257" width="7.109375" style="82" customWidth="1"/>
    <col min="10258" max="10258" width="0.77734375" style="82" customWidth="1"/>
    <col min="10259" max="10259" width="0.33203125" style="82" customWidth="1"/>
    <col min="10260" max="10260" width="1.21875" style="82" customWidth="1"/>
    <col min="10261" max="10261" width="0.5546875" style="82" customWidth="1"/>
    <col min="10262" max="10262" width="1.109375" style="82" customWidth="1"/>
    <col min="10263" max="10263" width="0.44140625" style="82" customWidth="1"/>
    <col min="10264" max="10264" width="1.5546875" style="82" customWidth="1"/>
    <col min="10265" max="10265" width="3" style="82" customWidth="1"/>
    <col min="10266" max="10266" width="0.109375" style="82" customWidth="1"/>
    <col min="10267" max="10267" width="0.5546875" style="82" customWidth="1"/>
    <col min="10268" max="10268" width="0.44140625" style="82" customWidth="1"/>
    <col min="10269" max="10269" width="1.5546875" style="82" customWidth="1"/>
    <col min="10270" max="10270" width="4" style="82" customWidth="1"/>
    <col min="10271" max="10271" width="0.33203125" style="82" customWidth="1"/>
    <col min="10272" max="10272" width="0.88671875" style="82" customWidth="1"/>
    <col min="10273" max="10273" width="2.109375" style="82" customWidth="1"/>
    <col min="10274" max="10274" width="2.5546875" style="82" customWidth="1"/>
    <col min="10275" max="10275" width="0.5546875" style="82" customWidth="1"/>
    <col min="10276" max="10276" width="1" style="82" customWidth="1"/>
    <col min="10277" max="10277" width="0.44140625" style="82" customWidth="1"/>
    <col min="10278" max="10278" width="3.21875" style="82" customWidth="1"/>
    <col min="10279" max="10279" width="1.33203125" style="82" customWidth="1"/>
    <col min="10280" max="10280" width="1.6640625" style="82" customWidth="1"/>
    <col min="10281" max="10281" width="2.33203125" style="82" customWidth="1"/>
    <col min="10282" max="10282" width="1.5546875" style="82" customWidth="1"/>
    <col min="10283" max="10283" width="0.44140625" style="82" customWidth="1"/>
    <col min="10284" max="10284" width="0.21875" style="82" customWidth="1"/>
    <col min="10285" max="10285" width="1.88671875" style="82" customWidth="1"/>
    <col min="10286" max="10286" width="2.44140625" style="82" customWidth="1"/>
    <col min="10287" max="10288" width="0" style="82" hidden="1" customWidth="1"/>
    <col min="10289" max="10289" width="1" style="82" customWidth="1"/>
    <col min="10290" max="10290" width="0.77734375" style="82" customWidth="1"/>
    <col min="10291" max="10291" width="1.77734375" style="82" customWidth="1"/>
    <col min="10292" max="10292" width="7.6640625" style="82" customWidth="1"/>
    <col min="10293" max="10496" width="8.88671875" style="82"/>
    <col min="10497" max="10497" width="0.5546875" style="82" customWidth="1"/>
    <col min="10498" max="10498" width="0" style="82" hidden="1" customWidth="1"/>
    <col min="10499" max="10500" width="1.5546875" style="82" customWidth="1"/>
    <col min="10501" max="10501" width="0.21875" style="82" customWidth="1"/>
    <col min="10502" max="10502" width="4.5546875" style="82" customWidth="1"/>
    <col min="10503" max="10503" width="2.33203125" style="82" customWidth="1"/>
    <col min="10504" max="10504" width="0.5546875" style="82" customWidth="1"/>
    <col min="10505" max="10505" width="0.77734375" style="82" customWidth="1"/>
    <col min="10506" max="10506" width="2.21875" style="82" customWidth="1"/>
    <col min="10507" max="10507" width="1" style="82" customWidth="1"/>
    <col min="10508" max="10508" width="0.33203125" style="82" customWidth="1"/>
    <col min="10509" max="10509" width="3.5546875" style="82" customWidth="1"/>
    <col min="10510" max="10510" width="3.109375" style="82" customWidth="1"/>
    <col min="10511" max="10511" width="1.88671875" style="82" customWidth="1"/>
    <col min="10512" max="10512" width="1.5546875" style="82" customWidth="1"/>
    <col min="10513" max="10513" width="7.109375" style="82" customWidth="1"/>
    <col min="10514" max="10514" width="0.77734375" style="82" customWidth="1"/>
    <col min="10515" max="10515" width="0.33203125" style="82" customWidth="1"/>
    <col min="10516" max="10516" width="1.21875" style="82" customWidth="1"/>
    <col min="10517" max="10517" width="0.5546875" style="82" customWidth="1"/>
    <col min="10518" max="10518" width="1.109375" style="82" customWidth="1"/>
    <col min="10519" max="10519" width="0.44140625" style="82" customWidth="1"/>
    <col min="10520" max="10520" width="1.5546875" style="82" customWidth="1"/>
    <col min="10521" max="10521" width="3" style="82" customWidth="1"/>
    <col min="10522" max="10522" width="0.109375" style="82" customWidth="1"/>
    <col min="10523" max="10523" width="0.5546875" style="82" customWidth="1"/>
    <col min="10524" max="10524" width="0.44140625" style="82" customWidth="1"/>
    <col min="10525" max="10525" width="1.5546875" style="82" customWidth="1"/>
    <col min="10526" max="10526" width="4" style="82" customWidth="1"/>
    <col min="10527" max="10527" width="0.33203125" style="82" customWidth="1"/>
    <col min="10528" max="10528" width="0.88671875" style="82" customWidth="1"/>
    <col min="10529" max="10529" width="2.109375" style="82" customWidth="1"/>
    <col min="10530" max="10530" width="2.5546875" style="82" customWidth="1"/>
    <col min="10531" max="10531" width="0.5546875" style="82" customWidth="1"/>
    <col min="10532" max="10532" width="1" style="82" customWidth="1"/>
    <col min="10533" max="10533" width="0.44140625" style="82" customWidth="1"/>
    <col min="10534" max="10534" width="3.21875" style="82" customWidth="1"/>
    <col min="10535" max="10535" width="1.33203125" style="82" customWidth="1"/>
    <col min="10536" max="10536" width="1.6640625" style="82" customWidth="1"/>
    <col min="10537" max="10537" width="2.33203125" style="82" customWidth="1"/>
    <col min="10538" max="10538" width="1.5546875" style="82" customWidth="1"/>
    <col min="10539" max="10539" width="0.44140625" style="82" customWidth="1"/>
    <col min="10540" max="10540" width="0.21875" style="82" customWidth="1"/>
    <col min="10541" max="10541" width="1.88671875" style="82" customWidth="1"/>
    <col min="10542" max="10542" width="2.44140625" style="82" customWidth="1"/>
    <col min="10543" max="10544" width="0" style="82" hidden="1" customWidth="1"/>
    <col min="10545" max="10545" width="1" style="82" customWidth="1"/>
    <col min="10546" max="10546" width="0.77734375" style="82" customWidth="1"/>
    <col min="10547" max="10547" width="1.77734375" style="82" customWidth="1"/>
    <col min="10548" max="10548" width="7.6640625" style="82" customWidth="1"/>
    <col min="10549" max="10752" width="8.88671875" style="82"/>
    <col min="10753" max="10753" width="0.5546875" style="82" customWidth="1"/>
    <col min="10754" max="10754" width="0" style="82" hidden="1" customWidth="1"/>
    <col min="10755" max="10756" width="1.5546875" style="82" customWidth="1"/>
    <col min="10757" max="10757" width="0.21875" style="82" customWidth="1"/>
    <col min="10758" max="10758" width="4.5546875" style="82" customWidth="1"/>
    <col min="10759" max="10759" width="2.33203125" style="82" customWidth="1"/>
    <col min="10760" max="10760" width="0.5546875" style="82" customWidth="1"/>
    <col min="10761" max="10761" width="0.77734375" style="82" customWidth="1"/>
    <col min="10762" max="10762" width="2.21875" style="82" customWidth="1"/>
    <col min="10763" max="10763" width="1" style="82" customWidth="1"/>
    <col min="10764" max="10764" width="0.33203125" style="82" customWidth="1"/>
    <col min="10765" max="10765" width="3.5546875" style="82" customWidth="1"/>
    <col min="10766" max="10766" width="3.109375" style="82" customWidth="1"/>
    <col min="10767" max="10767" width="1.88671875" style="82" customWidth="1"/>
    <col min="10768" max="10768" width="1.5546875" style="82" customWidth="1"/>
    <col min="10769" max="10769" width="7.109375" style="82" customWidth="1"/>
    <col min="10770" max="10770" width="0.77734375" style="82" customWidth="1"/>
    <col min="10771" max="10771" width="0.33203125" style="82" customWidth="1"/>
    <col min="10772" max="10772" width="1.21875" style="82" customWidth="1"/>
    <col min="10773" max="10773" width="0.5546875" style="82" customWidth="1"/>
    <col min="10774" max="10774" width="1.109375" style="82" customWidth="1"/>
    <col min="10775" max="10775" width="0.44140625" style="82" customWidth="1"/>
    <col min="10776" max="10776" width="1.5546875" style="82" customWidth="1"/>
    <col min="10777" max="10777" width="3" style="82" customWidth="1"/>
    <col min="10778" max="10778" width="0.109375" style="82" customWidth="1"/>
    <col min="10779" max="10779" width="0.5546875" style="82" customWidth="1"/>
    <col min="10780" max="10780" width="0.44140625" style="82" customWidth="1"/>
    <col min="10781" max="10781" width="1.5546875" style="82" customWidth="1"/>
    <col min="10782" max="10782" width="4" style="82" customWidth="1"/>
    <col min="10783" max="10783" width="0.33203125" style="82" customWidth="1"/>
    <col min="10784" max="10784" width="0.88671875" style="82" customWidth="1"/>
    <col min="10785" max="10785" width="2.109375" style="82" customWidth="1"/>
    <col min="10786" max="10786" width="2.5546875" style="82" customWidth="1"/>
    <col min="10787" max="10787" width="0.5546875" style="82" customWidth="1"/>
    <col min="10788" max="10788" width="1" style="82" customWidth="1"/>
    <col min="10789" max="10789" width="0.44140625" style="82" customWidth="1"/>
    <col min="10790" max="10790" width="3.21875" style="82" customWidth="1"/>
    <col min="10791" max="10791" width="1.33203125" style="82" customWidth="1"/>
    <col min="10792" max="10792" width="1.6640625" style="82" customWidth="1"/>
    <col min="10793" max="10793" width="2.33203125" style="82" customWidth="1"/>
    <col min="10794" max="10794" width="1.5546875" style="82" customWidth="1"/>
    <col min="10795" max="10795" width="0.44140625" style="82" customWidth="1"/>
    <col min="10796" max="10796" width="0.21875" style="82" customWidth="1"/>
    <col min="10797" max="10797" width="1.88671875" style="82" customWidth="1"/>
    <col min="10798" max="10798" width="2.44140625" style="82" customWidth="1"/>
    <col min="10799" max="10800" width="0" style="82" hidden="1" customWidth="1"/>
    <col min="10801" max="10801" width="1" style="82" customWidth="1"/>
    <col min="10802" max="10802" width="0.77734375" style="82" customWidth="1"/>
    <col min="10803" max="10803" width="1.77734375" style="82" customWidth="1"/>
    <col min="10804" max="10804" width="7.6640625" style="82" customWidth="1"/>
    <col min="10805" max="11008" width="8.88671875" style="82"/>
    <col min="11009" max="11009" width="0.5546875" style="82" customWidth="1"/>
    <col min="11010" max="11010" width="0" style="82" hidden="1" customWidth="1"/>
    <col min="11011" max="11012" width="1.5546875" style="82" customWidth="1"/>
    <col min="11013" max="11013" width="0.21875" style="82" customWidth="1"/>
    <col min="11014" max="11014" width="4.5546875" style="82" customWidth="1"/>
    <col min="11015" max="11015" width="2.33203125" style="82" customWidth="1"/>
    <col min="11016" max="11016" width="0.5546875" style="82" customWidth="1"/>
    <col min="11017" max="11017" width="0.77734375" style="82" customWidth="1"/>
    <col min="11018" max="11018" width="2.21875" style="82" customWidth="1"/>
    <col min="11019" max="11019" width="1" style="82" customWidth="1"/>
    <col min="11020" max="11020" width="0.33203125" style="82" customWidth="1"/>
    <col min="11021" max="11021" width="3.5546875" style="82" customWidth="1"/>
    <col min="11022" max="11022" width="3.109375" style="82" customWidth="1"/>
    <col min="11023" max="11023" width="1.88671875" style="82" customWidth="1"/>
    <col min="11024" max="11024" width="1.5546875" style="82" customWidth="1"/>
    <col min="11025" max="11025" width="7.109375" style="82" customWidth="1"/>
    <col min="11026" max="11026" width="0.77734375" style="82" customWidth="1"/>
    <col min="11027" max="11027" width="0.33203125" style="82" customWidth="1"/>
    <col min="11028" max="11028" width="1.21875" style="82" customWidth="1"/>
    <col min="11029" max="11029" width="0.5546875" style="82" customWidth="1"/>
    <col min="11030" max="11030" width="1.109375" style="82" customWidth="1"/>
    <col min="11031" max="11031" width="0.44140625" style="82" customWidth="1"/>
    <col min="11032" max="11032" width="1.5546875" style="82" customWidth="1"/>
    <col min="11033" max="11033" width="3" style="82" customWidth="1"/>
    <col min="11034" max="11034" width="0.109375" style="82" customWidth="1"/>
    <col min="11035" max="11035" width="0.5546875" style="82" customWidth="1"/>
    <col min="11036" max="11036" width="0.44140625" style="82" customWidth="1"/>
    <col min="11037" max="11037" width="1.5546875" style="82" customWidth="1"/>
    <col min="11038" max="11038" width="4" style="82" customWidth="1"/>
    <col min="11039" max="11039" width="0.33203125" style="82" customWidth="1"/>
    <col min="11040" max="11040" width="0.88671875" style="82" customWidth="1"/>
    <col min="11041" max="11041" width="2.109375" style="82" customWidth="1"/>
    <col min="11042" max="11042" width="2.5546875" style="82" customWidth="1"/>
    <col min="11043" max="11043" width="0.5546875" style="82" customWidth="1"/>
    <col min="11044" max="11044" width="1" style="82" customWidth="1"/>
    <col min="11045" max="11045" width="0.44140625" style="82" customWidth="1"/>
    <col min="11046" max="11046" width="3.21875" style="82" customWidth="1"/>
    <col min="11047" max="11047" width="1.33203125" style="82" customWidth="1"/>
    <col min="11048" max="11048" width="1.6640625" style="82" customWidth="1"/>
    <col min="11049" max="11049" width="2.33203125" style="82" customWidth="1"/>
    <col min="11050" max="11050" width="1.5546875" style="82" customWidth="1"/>
    <col min="11051" max="11051" width="0.44140625" style="82" customWidth="1"/>
    <col min="11052" max="11052" width="0.21875" style="82" customWidth="1"/>
    <col min="11053" max="11053" width="1.88671875" style="82" customWidth="1"/>
    <col min="11054" max="11054" width="2.44140625" style="82" customWidth="1"/>
    <col min="11055" max="11056" width="0" style="82" hidden="1" customWidth="1"/>
    <col min="11057" max="11057" width="1" style="82" customWidth="1"/>
    <col min="11058" max="11058" width="0.77734375" style="82" customWidth="1"/>
    <col min="11059" max="11059" width="1.77734375" style="82" customWidth="1"/>
    <col min="11060" max="11060" width="7.6640625" style="82" customWidth="1"/>
    <col min="11061" max="11264" width="8.88671875" style="82"/>
    <col min="11265" max="11265" width="0.5546875" style="82" customWidth="1"/>
    <col min="11266" max="11266" width="0" style="82" hidden="1" customWidth="1"/>
    <col min="11267" max="11268" width="1.5546875" style="82" customWidth="1"/>
    <col min="11269" max="11269" width="0.21875" style="82" customWidth="1"/>
    <col min="11270" max="11270" width="4.5546875" style="82" customWidth="1"/>
    <col min="11271" max="11271" width="2.33203125" style="82" customWidth="1"/>
    <col min="11272" max="11272" width="0.5546875" style="82" customWidth="1"/>
    <col min="11273" max="11273" width="0.77734375" style="82" customWidth="1"/>
    <col min="11274" max="11274" width="2.21875" style="82" customWidth="1"/>
    <col min="11275" max="11275" width="1" style="82" customWidth="1"/>
    <col min="11276" max="11276" width="0.33203125" style="82" customWidth="1"/>
    <col min="11277" max="11277" width="3.5546875" style="82" customWidth="1"/>
    <col min="11278" max="11278" width="3.109375" style="82" customWidth="1"/>
    <col min="11279" max="11279" width="1.88671875" style="82" customWidth="1"/>
    <col min="11280" max="11280" width="1.5546875" style="82" customWidth="1"/>
    <col min="11281" max="11281" width="7.109375" style="82" customWidth="1"/>
    <col min="11282" max="11282" width="0.77734375" style="82" customWidth="1"/>
    <col min="11283" max="11283" width="0.33203125" style="82" customWidth="1"/>
    <col min="11284" max="11284" width="1.21875" style="82" customWidth="1"/>
    <col min="11285" max="11285" width="0.5546875" style="82" customWidth="1"/>
    <col min="11286" max="11286" width="1.109375" style="82" customWidth="1"/>
    <col min="11287" max="11287" width="0.44140625" style="82" customWidth="1"/>
    <col min="11288" max="11288" width="1.5546875" style="82" customWidth="1"/>
    <col min="11289" max="11289" width="3" style="82" customWidth="1"/>
    <col min="11290" max="11290" width="0.109375" style="82" customWidth="1"/>
    <col min="11291" max="11291" width="0.5546875" style="82" customWidth="1"/>
    <col min="11292" max="11292" width="0.44140625" style="82" customWidth="1"/>
    <col min="11293" max="11293" width="1.5546875" style="82" customWidth="1"/>
    <col min="11294" max="11294" width="4" style="82" customWidth="1"/>
    <col min="11295" max="11295" width="0.33203125" style="82" customWidth="1"/>
    <col min="11296" max="11296" width="0.88671875" style="82" customWidth="1"/>
    <col min="11297" max="11297" width="2.109375" style="82" customWidth="1"/>
    <col min="11298" max="11298" width="2.5546875" style="82" customWidth="1"/>
    <col min="11299" max="11299" width="0.5546875" style="82" customWidth="1"/>
    <col min="11300" max="11300" width="1" style="82" customWidth="1"/>
    <col min="11301" max="11301" width="0.44140625" style="82" customWidth="1"/>
    <col min="11302" max="11302" width="3.21875" style="82" customWidth="1"/>
    <col min="11303" max="11303" width="1.33203125" style="82" customWidth="1"/>
    <col min="11304" max="11304" width="1.6640625" style="82" customWidth="1"/>
    <col min="11305" max="11305" width="2.33203125" style="82" customWidth="1"/>
    <col min="11306" max="11306" width="1.5546875" style="82" customWidth="1"/>
    <col min="11307" max="11307" width="0.44140625" style="82" customWidth="1"/>
    <col min="11308" max="11308" width="0.21875" style="82" customWidth="1"/>
    <col min="11309" max="11309" width="1.88671875" style="82" customWidth="1"/>
    <col min="11310" max="11310" width="2.44140625" style="82" customWidth="1"/>
    <col min="11311" max="11312" width="0" style="82" hidden="1" customWidth="1"/>
    <col min="11313" max="11313" width="1" style="82" customWidth="1"/>
    <col min="11314" max="11314" width="0.77734375" style="82" customWidth="1"/>
    <col min="11315" max="11315" width="1.77734375" style="82" customWidth="1"/>
    <col min="11316" max="11316" width="7.6640625" style="82" customWidth="1"/>
    <col min="11317" max="11520" width="8.88671875" style="82"/>
    <col min="11521" max="11521" width="0.5546875" style="82" customWidth="1"/>
    <col min="11522" max="11522" width="0" style="82" hidden="1" customWidth="1"/>
    <col min="11523" max="11524" width="1.5546875" style="82" customWidth="1"/>
    <col min="11525" max="11525" width="0.21875" style="82" customWidth="1"/>
    <col min="11526" max="11526" width="4.5546875" style="82" customWidth="1"/>
    <col min="11527" max="11527" width="2.33203125" style="82" customWidth="1"/>
    <col min="11528" max="11528" width="0.5546875" style="82" customWidth="1"/>
    <col min="11529" max="11529" width="0.77734375" style="82" customWidth="1"/>
    <col min="11530" max="11530" width="2.21875" style="82" customWidth="1"/>
    <col min="11531" max="11531" width="1" style="82" customWidth="1"/>
    <col min="11532" max="11532" width="0.33203125" style="82" customWidth="1"/>
    <col min="11533" max="11533" width="3.5546875" style="82" customWidth="1"/>
    <col min="11534" max="11534" width="3.109375" style="82" customWidth="1"/>
    <col min="11535" max="11535" width="1.88671875" style="82" customWidth="1"/>
    <col min="11536" max="11536" width="1.5546875" style="82" customWidth="1"/>
    <col min="11537" max="11537" width="7.109375" style="82" customWidth="1"/>
    <col min="11538" max="11538" width="0.77734375" style="82" customWidth="1"/>
    <col min="11539" max="11539" width="0.33203125" style="82" customWidth="1"/>
    <col min="11540" max="11540" width="1.21875" style="82" customWidth="1"/>
    <col min="11541" max="11541" width="0.5546875" style="82" customWidth="1"/>
    <col min="11542" max="11542" width="1.109375" style="82" customWidth="1"/>
    <col min="11543" max="11543" width="0.44140625" style="82" customWidth="1"/>
    <col min="11544" max="11544" width="1.5546875" style="82" customWidth="1"/>
    <col min="11545" max="11545" width="3" style="82" customWidth="1"/>
    <col min="11546" max="11546" width="0.109375" style="82" customWidth="1"/>
    <col min="11547" max="11547" width="0.5546875" style="82" customWidth="1"/>
    <col min="11548" max="11548" width="0.44140625" style="82" customWidth="1"/>
    <col min="11549" max="11549" width="1.5546875" style="82" customWidth="1"/>
    <col min="11550" max="11550" width="4" style="82" customWidth="1"/>
    <col min="11551" max="11551" width="0.33203125" style="82" customWidth="1"/>
    <col min="11552" max="11552" width="0.88671875" style="82" customWidth="1"/>
    <col min="11553" max="11553" width="2.109375" style="82" customWidth="1"/>
    <col min="11554" max="11554" width="2.5546875" style="82" customWidth="1"/>
    <col min="11555" max="11555" width="0.5546875" style="82" customWidth="1"/>
    <col min="11556" max="11556" width="1" style="82" customWidth="1"/>
    <col min="11557" max="11557" width="0.44140625" style="82" customWidth="1"/>
    <col min="11558" max="11558" width="3.21875" style="82" customWidth="1"/>
    <col min="11559" max="11559" width="1.33203125" style="82" customWidth="1"/>
    <col min="11560" max="11560" width="1.6640625" style="82" customWidth="1"/>
    <col min="11561" max="11561" width="2.33203125" style="82" customWidth="1"/>
    <col min="11562" max="11562" width="1.5546875" style="82" customWidth="1"/>
    <col min="11563" max="11563" width="0.44140625" style="82" customWidth="1"/>
    <col min="11564" max="11564" width="0.21875" style="82" customWidth="1"/>
    <col min="11565" max="11565" width="1.88671875" style="82" customWidth="1"/>
    <col min="11566" max="11566" width="2.44140625" style="82" customWidth="1"/>
    <col min="11567" max="11568" width="0" style="82" hidden="1" customWidth="1"/>
    <col min="11569" max="11569" width="1" style="82" customWidth="1"/>
    <col min="11570" max="11570" width="0.77734375" style="82" customWidth="1"/>
    <col min="11571" max="11571" width="1.77734375" style="82" customWidth="1"/>
    <col min="11572" max="11572" width="7.6640625" style="82" customWidth="1"/>
    <col min="11573" max="11776" width="8.88671875" style="82"/>
    <col min="11777" max="11777" width="0.5546875" style="82" customWidth="1"/>
    <col min="11778" max="11778" width="0" style="82" hidden="1" customWidth="1"/>
    <col min="11779" max="11780" width="1.5546875" style="82" customWidth="1"/>
    <col min="11781" max="11781" width="0.21875" style="82" customWidth="1"/>
    <col min="11782" max="11782" width="4.5546875" style="82" customWidth="1"/>
    <col min="11783" max="11783" width="2.33203125" style="82" customWidth="1"/>
    <col min="11784" max="11784" width="0.5546875" style="82" customWidth="1"/>
    <col min="11785" max="11785" width="0.77734375" style="82" customWidth="1"/>
    <col min="11786" max="11786" width="2.21875" style="82" customWidth="1"/>
    <col min="11787" max="11787" width="1" style="82" customWidth="1"/>
    <col min="11788" max="11788" width="0.33203125" style="82" customWidth="1"/>
    <col min="11789" max="11789" width="3.5546875" style="82" customWidth="1"/>
    <col min="11790" max="11790" width="3.109375" style="82" customWidth="1"/>
    <col min="11791" max="11791" width="1.88671875" style="82" customWidth="1"/>
    <col min="11792" max="11792" width="1.5546875" style="82" customWidth="1"/>
    <col min="11793" max="11793" width="7.109375" style="82" customWidth="1"/>
    <col min="11794" max="11794" width="0.77734375" style="82" customWidth="1"/>
    <col min="11795" max="11795" width="0.33203125" style="82" customWidth="1"/>
    <col min="11796" max="11796" width="1.21875" style="82" customWidth="1"/>
    <col min="11797" max="11797" width="0.5546875" style="82" customWidth="1"/>
    <col min="11798" max="11798" width="1.109375" style="82" customWidth="1"/>
    <col min="11799" max="11799" width="0.44140625" style="82" customWidth="1"/>
    <col min="11800" max="11800" width="1.5546875" style="82" customWidth="1"/>
    <col min="11801" max="11801" width="3" style="82" customWidth="1"/>
    <col min="11802" max="11802" width="0.109375" style="82" customWidth="1"/>
    <col min="11803" max="11803" width="0.5546875" style="82" customWidth="1"/>
    <col min="11804" max="11804" width="0.44140625" style="82" customWidth="1"/>
    <col min="11805" max="11805" width="1.5546875" style="82" customWidth="1"/>
    <col min="11806" max="11806" width="4" style="82" customWidth="1"/>
    <col min="11807" max="11807" width="0.33203125" style="82" customWidth="1"/>
    <col min="11808" max="11808" width="0.88671875" style="82" customWidth="1"/>
    <col min="11809" max="11809" width="2.109375" style="82" customWidth="1"/>
    <col min="11810" max="11810" width="2.5546875" style="82" customWidth="1"/>
    <col min="11811" max="11811" width="0.5546875" style="82" customWidth="1"/>
    <col min="11812" max="11812" width="1" style="82" customWidth="1"/>
    <col min="11813" max="11813" width="0.44140625" style="82" customWidth="1"/>
    <col min="11814" max="11814" width="3.21875" style="82" customWidth="1"/>
    <col min="11815" max="11815" width="1.33203125" style="82" customWidth="1"/>
    <col min="11816" max="11816" width="1.6640625" style="82" customWidth="1"/>
    <col min="11817" max="11817" width="2.33203125" style="82" customWidth="1"/>
    <col min="11818" max="11818" width="1.5546875" style="82" customWidth="1"/>
    <col min="11819" max="11819" width="0.44140625" style="82" customWidth="1"/>
    <col min="11820" max="11820" width="0.21875" style="82" customWidth="1"/>
    <col min="11821" max="11821" width="1.88671875" style="82" customWidth="1"/>
    <col min="11822" max="11822" width="2.44140625" style="82" customWidth="1"/>
    <col min="11823" max="11824" width="0" style="82" hidden="1" customWidth="1"/>
    <col min="11825" max="11825" width="1" style="82" customWidth="1"/>
    <col min="11826" max="11826" width="0.77734375" style="82" customWidth="1"/>
    <col min="11827" max="11827" width="1.77734375" style="82" customWidth="1"/>
    <col min="11828" max="11828" width="7.6640625" style="82" customWidth="1"/>
    <col min="11829" max="12032" width="8.88671875" style="82"/>
    <col min="12033" max="12033" width="0.5546875" style="82" customWidth="1"/>
    <col min="12034" max="12034" width="0" style="82" hidden="1" customWidth="1"/>
    <col min="12035" max="12036" width="1.5546875" style="82" customWidth="1"/>
    <col min="12037" max="12037" width="0.21875" style="82" customWidth="1"/>
    <col min="12038" max="12038" width="4.5546875" style="82" customWidth="1"/>
    <col min="12039" max="12039" width="2.33203125" style="82" customWidth="1"/>
    <col min="12040" max="12040" width="0.5546875" style="82" customWidth="1"/>
    <col min="12041" max="12041" width="0.77734375" style="82" customWidth="1"/>
    <col min="12042" max="12042" width="2.21875" style="82" customWidth="1"/>
    <col min="12043" max="12043" width="1" style="82" customWidth="1"/>
    <col min="12044" max="12044" width="0.33203125" style="82" customWidth="1"/>
    <col min="12045" max="12045" width="3.5546875" style="82" customWidth="1"/>
    <col min="12046" max="12046" width="3.109375" style="82" customWidth="1"/>
    <col min="12047" max="12047" width="1.88671875" style="82" customWidth="1"/>
    <col min="12048" max="12048" width="1.5546875" style="82" customWidth="1"/>
    <col min="12049" max="12049" width="7.109375" style="82" customWidth="1"/>
    <col min="12050" max="12050" width="0.77734375" style="82" customWidth="1"/>
    <col min="12051" max="12051" width="0.33203125" style="82" customWidth="1"/>
    <col min="12052" max="12052" width="1.21875" style="82" customWidth="1"/>
    <col min="12053" max="12053" width="0.5546875" style="82" customWidth="1"/>
    <col min="12054" max="12054" width="1.109375" style="82" customWidth="1"/>
    <col min="12055" max="12055" width="0.44140625" style="82" customWidth="1"/>
    <col min="12056" max="12056" width="1.5546875" style="82" customWidth="1"/>
    <col min="12057" max="12057" width="3" style="82" customWidth="1"/>
    <col min="12058" max="12058" width="0.109375" style="82" customWidth="1"/>
    <col min="12059" max="12059" width="0.5546875" style="82" customWidth="1"/>
    <col min="12060" max="12060" width="0.44140625" style="82" customWidth="1"/>
    <col min="12061" max="12061" width="1.5546875" style="82" customWidth="1"/>
    <col min="12062" max="12062" width="4" style="82" customWidth="1"/>
    <col min="12063" max="12063" width="0.33203125" style="82" customWidth="1"/>
    <col min="12064" max="12064" width="0.88671875" style="82" customWidth="1"/>
    <col min="12065" max="12065" width="2.109375" style="82" customWidth="1"/>
    <col min="12066" max="12066" width="2.5546875" style="82" customWidth="1"/>
    <col min="12067" max="12067" width="0.5546875" style="82" customWidth="1"/>
    <col min="12068" max="12068" width="1" style="82" customWidth="1"/>
    <col min="12069" max="12069" width="0.44140625" style="82" customWidth="1"/>
    <col min="12070" max="12070" width="3.21875" style="82" customWidth="1"/>
    <col min="12071" max="12071" width="1.33203125" style="82" customWidth="1"/>
    <col min="12072" max="12072" width="1.6640625" style="82" customWidth="1"/>
    <col min="12073" max="12073" width="2.33203125" style="82" customWidth="1"/>
    <col min="12074" max="12074" width="1.5546875" style="82" customWidth="1"/>
    <col min="12075" max="12075" width="0.44140625" style="82" customWidth="1"/>
    <col min="12076" max="12076" width="0.21875" style="82" customWidth="1"/>
    <col min="12077" max="12077" width="1.88671875" style="82" customWidth="1"/>
    <col min="12078" max="12078" width="2.44140625" style="82" customWidth="1"/>
    <col min="12079" max="12080" width="0" style="82" hidden="1" customWidth="1"/>
    <col min="12081" max="12081" width="1" style="82" customWidth="1"/>
    <col min="12082" max="12082" width="0.77734375" style="82" customWidth="1"/>
    <col min="12083" max="12083" width="1.77734375" style="82" customWidth="1"/>
    <col min="12084" max="12084" width="7.6640625" style="82" customWidth="1"/>
    <col min="12085" max="12288" width="8.88671875" style="82"/>
    <col min="12289" max="12289" width="0.5546875" style="82" customWidth="1"/>
    <col min="12290" max="12290" width="0" style="82" hidden="1" customWidth="1"/>
    <col min="12291" max="12292" width="1.5546875" style="82" customWidth="1"/>
    <col min="12293" max="12293" width="0.21875" style="82" customWidth="1"/>
    <col min="12294" max="12294" width="4.5546875" style="82" customWidth="1"/>
    <col min="12295" max="12295" width="2.33203125" style="82" customWidth="1"/>
    <col min="12296" max="12296" width="0.5546875" style="82" customWidth="1"/>
    <col min="12297" max="12297" width="0.77734375" style="82" customWidth="1"/>
    <col min="12298" max="12298" width="2.21875" style="82" customWidth="1"/>
    <col min="12299" max="12299" width="1" style="82" customWidth="1"/>
    <col min="12300" max="12300" width="0.33203125" style="82" customWidth="1"/>
    <col min="12301" max="12301" width="3.5546875" style="82" customWidth="1"/>
    <col min="12302" max="12302" width="3.109375" style="82" customWidth="1"/>
    <col min="12303" max="12303" width="1.88671875" style="82" customWidth="1"/>
    <col min="12304" max="12304" width="1.5546875" style="82" customWidth="1"/>
    <col min="12305" max="12305" width="7.109375" style="82" customWidth="1"/>
    <col min="12306" max="12306" width="0.77734375" style="82" customWidth="1"/>
    <col min="12307" max="12307" width="0.33203125" style="82" customWidth="1"/>
    <col min="12308" max="12308" width="1.21875" style="82" customWidth="1"/>
    <col min="12309" max="12309" width="0.5546875" style="82" customWidth="1"/>
    <col min="12310" max="12310" width="1.109375" style="82" customWidth="1"/>
    <col min="12311" max="12311" width="0.44140625" style="82" customWidth="1"/>
    <col min="12312" max="12312" width="1.5546875" style="82" customWidth="1"/>
    <col min="12313" max="12313" width="3" style="82" customWidth="1"/>
    <col min="12314" max="12314" width="0.109375" style="82" customWidth="1"/>
    <col min="12315" max="12315" width="0.5546875" style="82" customWidth="1"/>
    <col min="12316" max="12316" width="0.44140625" style="82" customWidth="1"/>
    <col min="12317" max="12317" width="1.5546875" style="82" customWidth="1"/>
    <col min="12318" max="12318" width="4" style="82" customWidth="1"/>
    <col min="12319" max="12319" width="0.33203125" style="82" customWidth="1"/>
    <col min="12320" max="12320" width="0.88671875" style="82" customWidth="1"/>
    <col min="12321" max="12321" width="2.109375" style="82" customWidth="1"/>
    <col min="12322" max="12322" width="2.5546875" style="82" customWidth="1"/>
    <col min="12323" max="12323" width="0.5546875" style="82" customWidth="1"/>
    <col min="12324" max="12324" width="1" style="82" customWidth="1"/>
    <col min="12325" max="12325" width="0.44140625" style="82" customWidth="1"/>
    <col min="12326" max="12326" width="3.21875" style="82" customWidth="1"/>
    <col min="12327" max="12327" width="1.33203125" style="82" customWidth="1"/>
    <col min="12328" max="12328" width="1.6640625" style="82" customWidth="1"/>
    <col min="12329" max="12329" width="2.33203125" style="82" customWidth="1"/>
    <col min="12330" max="12330" width="1.5546875" style="82" customWidth="1"/>
    <col min="12331" max="12331" width="0.44140625" style="82" customWidth="1"/>
    <col min="12332" max="12332" width="0.21875" style="82" customWidth="1"/>
    <col min="12333" max="12333" width="1.88671875" style="82" customWidth="1"/>
    <col min="12334" max="12334" width="2.44140625" style="82" customWidth="1"/>
    <col min="12335" max="12336" width="0" style="82" hidden="1" customWidth="1"/>
    <col min="12337" max="12337" width="1" style="82" customWidth="1"/>
    <col min="12338" max="12338" width="0.77734375" style="82" customWidth="1"/>
    <col min="12339" max="12339" width="1.77734375" style="82" customWidth="1"/>
    <col min="12340" max="12340" width="7.6640625" style="82" customWidth="1"/>
    <col min="12341" max="12544" width="8.88671875" style="82"/>
    <col min="12545" max="12545" width="0.5546875" style="82" customWidth="1"/>
    <col min="12546" max="12546" width="0" style="82" hidden="1" customWidth="1"/>
    <col min="12547" max="12548" width="1.5546875" style="82" customWidth="1"/>
    <col min="12549" max="12549" width="0.21875" style="82" customWidth="1"/>
    <col min="12550" max="12550" width="4.5546875" style="82" customWidth="1"/>
    <col min="12551" max="12551" width="2.33203125" style="82" customWidth="1"/>
    <col min="12552" max="12552" width="0.5546875" style="82" customWidth="1"/>
    <col min="12553" max="12553" width="0.77734375" style="82" customWidth="1"/>
    <col min="12554" max="12554" width="2.21875" style="82" customWidth="1"/>
    <col min="12555" max="12555" width="1" style="82" customWidth="1"/>
    <col min="12556" max="12556" width="0.33203125" style="82" customWidth="1"/>
    <col min="12557" max="12557" width="3.5546875" style="82" customWidth="1"/>
    <col min="12558" max="12558" width="3.109375" style="82" customWidth="1"/>
    <col min="12559" max="12559" width="1.88671875" style="82" customWidth="1"/>
    <col min="12560" max="12560" width="1.5546875" style="82" customWidth="1"/>
    <col min="12561" max="12561" width="7.109375" style="82" customWidth="1"/>
    <col min="12562" max="12562" width="0.77734375" style="82" customWidth="1"/>
    <col min="12563" max="12563" width="0.33203125" style="82" customWidth="1"/>
    <col min="12564" max="12564" width="1.21875" style="82" customWidth="1"/>
    <col min="12565" max="12565" width="0.5546875" style="82" customWidth="1"/>
    <col min="12566" max="12566" width="1.109375" style="82" customWidth="1"/>
    <col min="12567" max="12567" width="0.44140625" style="82" customWidth="1"/>
    <col min="12568" max="12568" width="1.5546875" style="82" customWidth="1"/>
    <col min="12569" max="12569" width="3" style="82" customWidth="1"/>
    <col min="12570" max="12570" width="0.109375" style="82" customWidth="1"/>
    <col min="12571" max="12571" width="0.5546875" style="82" customWidth="1"/>
    <col min="12572" max="12572" width="0.44140625" style="82" customWidth="1"/>
    <col min="12573" max="12573" width="1.5546875" style="82" customWidth="1"/>
    <col min="12574" max="12574" width="4" style="82" customWidth="1"/>
    <col min="12575" max="12575" width="0.33203125" style="82" customWidth="1"/>
    <col min="12576" max="12576" width="0.88671875" style="82" customWidth="1"/>
    <col min="12577" max="12577" width="2.109375" style="82" customWidth="1"/>
    <col min="12578" max="12578" width="2.5546875" style="82" customWidth="1"/>
    <col min="12579" max="12579" width="0.5546875" style="82" customWidth="1"/>
    <col min="12580" max="12580" width="1" style="82" customWidth="1"/>
    <col min="12581" max="12581" width="0.44140625" style="82" customWidth="1"/>
    <col min="12582" max="12582" width="3.21875" style="82" customWidth="1"/>
    <col min="12583" max="12583" width="1.33203125" style="82" customWidth="1"/>
    <col min="12584" max="12584" width="1.6640625" style="82" customWidth="1"/>
    <col min="12585" max="12585" width="2.33203125" style="82" customWidth="1"/>
    <col min="12586" max="12586" width="1.5546875" style="82" customWidth="1"/>
    <col min="12587" max="12587" width="0.44140625" style="82" customWidth="1"/>
    <col min="12588" max="12588" width="0.21875" style="82" customWidth="1"/>
    <col min="12589" max="12589" width="1.88671875" style="82" customWidth="1"/>
    <col min="12590" max="12590" width="2.44140625" style="82" customWidth="1"/>
    <col min="12591" max="12592" width="0" style="82" hidden="1" customWidth="1"/>
    <col min="12593" max="12593" width="1" style="82" customWidth="1"/>
    <col min="12594" max="12594" width="0.77734375" style="82" customWidth="1"/>
    <col min="12595" max="12595" width="1.77734375" style="82" customWidth="1"/>
    <col min="12596" max="12596" width="7.6640625" style="82" customWidth="1"/>
    <col min="12597" max="12800" width="8.88671875" style="82"/>
    <col min="12801" max="12801" width="0.5546875" style="82" customWidth="1"/>
    <col min="12802" max="12802" width="0" style="82" hidden="1" customWidth="1"/>
    <col min="12803" max="12804" width="1.5546875" style="82" customWidth="1"/>
    <col min="12805" max="12805" width="0.21875" style="82" customWidth="1"/>
    <col min="12806" max="12806" width="4.5546875" style="82" customWidth="1"/>
    <col min="12807" max="12807" width="2.33203125" style="82" customWidth="1"/>
    <col min="12808" max="12808" width="0.5546875" style="82" customWidth="1"/>
    <col min="12809" max="12809" width="0.77734375" style="82" customWidth="1"/>
    <col min="12810" max="12810" width="2.21875" style="82" customWidth="1"/>
    <col min="12811" max="12811" width="1" style="82" customWidth="1"/>
    <col min="12812" max="12812" width="0.33203125" style="82" customWidth="1"/>
    <col min="12813" max="12813" width="3.5546875" style="82" customWidth="1"/>
    <col min="12814" max="12814" width="3.109375" style="82" customWidth="1"/>
    <col min="12815" max="12815" width="1.88671875" style="82" customWidth="1"/>
    <col min="12816" max="12816" width="1.5546875" style="82" customWidth="1"/>
    <col min="12817" max="12817" width="7.109375" style="82" customWidth="1"/>
    <col min="12818" max="12818" width="0.77734375" style="82" customWidth="1"/>
    <col min="12819" max="12819" width="0.33203125" style="82" customWidth="1"/>
    <col min="12820" max="12820" width="1.21875" style="82" customWidth="1"/>
    <col min="12821" max="12821" width="0.5546875" style="82" customWidth="1"/>
    <col min="12822" max="12822" width="1.109375" style="82" customWidth="1"/>
    <col min="12823" max="12823" width="0.44140625" style="82" customWidth="1"/>
    <col min="12824" max="12824" width="1.5546875" style="82" customWidth="1"/>
    <col min="12825" max="12825" width="3" style="82" customWidth="1"/>
    <col min="12826" max="12826" width="0.109375" style="82" customWidth="1"/>
    <col min="12827" max="12827" width="0.5546875" style="82" customWidth="1"/>
    <col min="12828" max="12828" width="0.44140625" style="82" customWidth="1"/>
    <col min="12829" max="12829" width="1.5546875" style="82" customWidth="1"/>
    <col min="12830" max="12830" width="4" style="82" customWidth="1"/>
    <col min="12831" max="12831" width="0.33203125" style="82" customWidth="1"/>
    <col min="12832" max="12832" width="0.88671875" style="82" customWidth="1"/>
    <col min="12833" max="12833" width="2.109375" style="82" customWidth="1"/>
    <col min="12834" max="12834" width="2.5546875" style="82" customWidth="1"/>
    <col min="12835" max="12835" width="0.5546875" style="82" customWidth="1"/>
    <col min="12836" max="12836" width="1" style="82" customWidth="1"/>
    <col min="12837" max="12837" width="0.44140625" style="82" customWidth="1"/>
    <col min="12838" max="12838" width="3.21875" style="82" customWidth="1"/>
    <col min="12839" max="12839" width="1.33203125" style="82" customWidth="1"/>
    <col min="12840" max="12840" width="1.6640625" style="82" customWidth="1"/>
    <col min="12841" max="12841" width="2.33203125" style="82" customWidth="1"/>
    <col min="12842" max="12842" width="1.5546875" style="82" customWidth="1"/>
    <col min="12843" max="12843" width="0.44140625" style="82" customWidth="1"/>
    <col min="12844" max="12844" width="0.21875" style="82" customWidth="1"/>
    <col min="12845" max="12845" width="1.88671875" style="82" customWidth="1"/>
    <col min="12846" max="12846" width="2.44140625" style="82" customWidth="1"/>
    <col min="12847" max="12848" width="0" style="82" hidden="1" customWidth="1"/>
    <col min="12849" max="12849" width="1" style="82" customWidth="1"/>
    <col min="12850" max="12850" width="0.77734375" style="82" customWidth="1"/>
    <col min="12851" max="12851" width="1.77734375" style="82" customWidth="1"/>
    <col min="12852" max="12852" width="7.6640625" style="82" customWidth="1"/>
    <col min="12853" max="13056" width="8.88671875" style="82"/>
    <col min="13057" max="13057" width="0.5546875" style="82" customWidth="1"/>
    <col min="13058" max="13058" width="0" style="82" hidden="1" customWidth="1"/>
    <col min="13059" max="13060" width="1.5546875" style="82" customWidth="1"/>
    <col min="13061" max="13061" width="0.21875" style="82" customWidth="1"/>
    <col min="13062" max="13062" width="4.5546875" style="82" customWidth="1"/>
    <col min="13063" max="13063" width="2.33203125" style="82" customWidth="1"/>
    <col min="13064" max="13064" width="0.5546875" style="82" customWidth="1"/>
    <col min="13065" max="13065" width="0.77734375" style="82" customWidth="1"/>
    <col min="13066" max="13066" width="2.21875" style="82" customWidth="1"/>
    <col min="13067" max="13067" width="1" style="82" customWidth="1"/>
    <col min="13068" max="13068" width="0.33203125" style="82" customWidth="1"/>
    <col min="13069" max="13069" width="3.5546875" style="82" customWidth="1"/>
    <col min="13070" max="13070" width="3.109375" style="82" customWidth="1"/>
    <col min="13071" max="13071" width="1.88671875" style="82" customWidth="1"/>
    <col min="13072" max="13072" width="1.5546875" style="82" customWidth="1"/>
    <col min="13073" max="13073" width="7.109375" style="82" customWidth="1"/>
    <col min="13074" max="13074" width="0.77734375" style="82" customWidth="1"/>
    <col min="13075" max="13075" width="0.33203125" style="82" customWidth="1"/>
    <col min="13076" max="13076" width="1.21875" style="82" customWidth="1"/>
    <col min="13077" max="13077" width="0.5546875" style="82" customWidth="1"/>
    <col min="13078" max="13078" width="1.109375" style="82" customWidth="1"/>
    <col min="13079" max="13079" width="0.44140625" style="82" customWidth="1"/>
    <col min="13080" max="13080" width="1.5546875" style="82" customWidth="1"/>
    <col min="13081" max="13081" width="3" style="82" customWidth="1"/>
    <col min="13082" max="13082" width="0.109375" style="82" customWidth="1"/>
    <col min="13083" max="13083" width="0.5546875" style="82" customWidth="1"/>
    <col min="13084" max="13084" width="0.44140625" style="82" customWidth="1"/>
    <col min="13085" max="13085" width="1.5546875" style="82" customWidth="1"/>
    <col min="13086" max="13086" width="4" style="82" customWidth="1"/>
    <col min="13087" max="13087" width="0.33203125" style="82" customWidth="1"/>
    <col min="13088" max="13088" width="0.88671875" style="82" customWidth="1"/>
    <col min="13089" max="13089" width="2.109375" style="82" customWidth="1"/>
    <col min="13090" max="13090" width="2.5546875" style="82" customWidth="1"/>
    <col min="13091" max="13091" width="0.5546875" style="82" customWidth="1"/>
    <col min="13092" max="13092" width="1" style="82" customWidth="1"/>
    <col min="13093" max="13093" width="0.44140625" style="82" customWidth="1"/>
    <col min="13094" max="13094" width="3.21875" style="82" customWidth="1"/>
    <col min="13095" max="13095" width="1.33203125" style="82" customWidth="1"/>
    <col min="13096" max="13096" width="1.6640625" style="82" customWidth="1"/>
    <col min="13097" max="13097" width="2.33203125" style="82" customWidth="1"/>
    <col min="13098" max="13098" width="1.5546875" style="82" customWidth="1"/>
    <col min="13099" max="13099" width="0.44140625" style="82" customWidth="1"/>
    <col min="13100" max="13100" width="0.21875" style="82" customWidth="1"/>
    <col min="13101" max="13101" width="1.88671875" style="82" customWidth="1"/>
    <col min="13102" max="13102" width="2.44140625" style="82" customWidth="1"/>
    <col min="13103" max="13104" width="0" style="82" hidden="1" customWidth="1"/>
    <col min="13105" max="13105" width="1" style="82" customWidth="1"/>
    <col min="13106" max="13106" width="0.77734375" style="82" customWidth="1"/>
    <col min="13107" max="13107" width="1.77734375" style="82" customWidth="1"/>
    <col min="13108" max="13108" width="7.6640625" style="82" customWidth="1"/>
    <col min="13109" max="13312" width="8.88671875" style="82"/>
    <col min="13313" max="13313" width="0.5546875" style="82" customWidth="1"/>
    <col min="13314" max="13314" width="0" style="82" hidden="1" customWidth="1"/>
    <col min="13315" max="13316" width="1.5546875" style="82" customWidth="1"/>
    <col min="13317" max="13317" width="0.21875" style="82" customWidth="1"/>
    <col min="13318" max="13318" width="4.5546875" style="82" customWidth="1"/>
    <col min="13319" max="13319" width="2.33203125" style="82" customWidth="1"/>
    <col min="13320" max="13320" width="0.5546875" style="82" customWidth="1"/>
    <col min="13321" max="13321" width="0.77734375" style="82" customWidth="1"/>
    <col min="13322" max="13322" width="2.21875" style="82" customWidth="1"/>
    <col min="13323" max="13323" width="1" style="82" customWidth="1"/>
    <col min="13324" max="13324" width="0.33203125" style="82" customWidth="1"/>
    <col min="13325" max="13325" width="3.5546875" style="82" customWidth="1"/>
    <col min="13326" max="13326" width="3.109375" style="82" customWidth="1"/>
    <col min="13327" max="13327" width="1.88671875" style="82" customWidth="1"/>
    <col min="13328" max="13328" width="1.5546875" style="82" customWidth="1"/>
    <col min="13329" max="13329" width="7.109375" style="82" customWidth="1"/>
    <col min="13330" max="13330" width="0.77734375" style="82" customWidth="1"/>
    <col min="13331" max="13331" width="0.33203125" style="82" customWidth="1"/>
    <col min="13332" max="13332" width="1.21875" style="82" customWidth="1"/>
    <col min="13333" max="13333" width="0.5546875" style="82" customWidth="1"/>
    <col min="13334" max="13334" width="1.109375" style="82" customWidth="1"/>
    <col min="13335" max="13335" width="0.44140625" style="82" customWidth="1"/>
    <col min="13336" max="13336" width="1.5546875" style="82" customWidth="1"/>
    <col min="13337" max="13337" width="3" style="82" customWidth="1"/>
    <col min="13338" max="13338" width="0.109375" style="82" customWidth="1"/>
    <col min="13339" max="13339" width="0.5546875" style="82" customWidth="1"/>
    <col min="13340" max="13340" width="0.44140625" style="82" customWidth="1"/>
    <col min="13341" max="13341" width="1.5546875" style="82" customWidth="1"/>
    <col min="13342" max="13342" width="4" style="82" customWidth="1"/>
    <col min="13343" max="13343" width="0.33203125" style="82" customWidth="1"/>
    <col min="13344" max="13344" width="0.88671875" style="82" customWidth="1"/>
    <col min="13345" max="13345" width="2.109375" style="82" customWidth="1"/>
    <col min="13346" max="13346" width="2.5546875" style="82" customWidth="1"/>
    <col min="13347" max="13347" width="0.5546875" style="82" customWidth="1"/>
    <col min="13348" max="13348" width="1" style="82" customWidth="1"/>
    <col min="13349" max="13349" width="0.44140625" style="82" customWidth="1"/>
    <col min="13350" max="13350" width="3.21875" style="82" customWidth="1"/>
    <col min="13351" max="13351" width="1.33203125" style="82" customWidth="1"/>
    <col min="13352" max="13352" width="1.6640625" style="82" customWidth="1"/>
    <col min="13353" max="13353" width="2.33203125" style="82" customWidth="1"/>
    <col min="13354" max="13354" width="1.5546875" style="82" customWidth="1"/>
    <col min="13355" max="13355" width="0.44140625" style="82" customWidth="1"/>
    <col min="13356" max="13356" width="0.21875" style="82" customWidth="1"/>
    <col min="13357" max="13357" width="1.88671875" style="82" customWidth="1"/>
    <col min="13358" max="13358" width="2.44140625" style="82" customWidth="1"/>
    <col min="13359" max="13360" width="0" style="82" hidden="1" customWidth="1"/>
    <col min="13361" max="13361" width="1" style="82" customWidth="1"/>
    <col min="13362" max="13362" width="0.77734375" style="82" customWidth="1"/>
    <col min="13363" max="13363" width="1.77734375" style="82" customWidth="1"/>
    <col min="13364" max="13364" width="7.6640625" style="82" customWidth="1"/>
    <col min="13365" max="13568" width="8.88671875" style="82"/>
    <col min="13569" max="13569" width="0.5546875" style="82" customWidth="1"/>
    <col min="13570" max="13570" width="0" style="82" hidden="1" customWidth="1"/>
    <col min="13571" max="13572" width="1.5546875" style="82" customWidth="1"/>
    <col min="13573" max="13573" width="0.21875" style="82" customWidth="1"/>
    <col min="13574" max="13574" width="4.5546875" style="82" customWidth="1"/>
    <col min="13575" max="13575" width="2.33203125" style="82" customWidth="1"/>
    <col min="13576" max="13576" width="0.5546875" style="82" customWidth="1"/>
    <col min="13577" max="13577" width="0.77734375" style="82" customWidth="1"/>
    <col min="13578" max="13578" width="2.21875" style="82" customWidth="1"/>
    <col min="13579" max="13579" width="1" style="82" customWidth="1"/>
    <col min="13580" max="13580" width="0.33203125" style="82" customWidth="1"/>
    <col min="13581" max="13581" width="3.5546875" style="82" customWidth="1"/>
    <col min="13582" max="13582" width="3.109375" style="82" customWidth="1"/>
    <col min="13583" max="13583" width="1.88671875" style="82" customWidth="1"/>
    <col min="13584" max="13584" width="1.5546875" style="82" customWidth="1"/>
    <col min="13585" max="13585" width="7.109375" style="82" customWidth="1"/>
    <col min="13586" max="13586" width="0.77734375" style="82" customWidth="1"/>
    <col min="13587" max="13587" width="0.33203125" style="82" customWidth="1"/>
    <col min="13588" max="13588" width="1.21875" style="82" customWidth="1"/>
    <col min="13589" max="13589" width="0.5546875" style="82" customWidth="1"/>
    <col min="13590" max="13590" width="1.109375" style="82" customWidth="1"/>
    <col min="13591" max="13591" width="0.44140625" style="82" customWidth="1"/>
    <col min="13592" max="13592" width="1.5546875" style="82" customWidth="1"/>
    <col min="13593" max="13593" width="3" style="82" customWidth="1"/>
    <col min="13594" max="13594" width="0.109375" style="82" customWidth="1"/>
    <col min="13595" max="13595" width="0.5546875" style="82" customWidth="1"/>
    <col min="13596" max="13596" width="0.44140625" style="82" customWidth="1"/>
    <col min="13597" max="13597" width="1.5546875" style="82" customWidth="1"/>
    <col min="13598" max="13598" width="4" style="82" customWidth="1"/>
    <col min="13599" max="13599" width="0.33203125" style="82" customWidth="1"/>
    <col min="13600" max="13600" width="0.88671875" style="82" customWidth="1"/>
    <col min="13601" max="13601" width="2.109375" style="82" customWidth="1"/>
    <col min="13602" max="13602" width="2.5546875" style="82" customWidth="1"/>
    <col min="13603" max="13603" width="0.5546875" style="82" customWidth="1"/>
    <col min="13604" max="13604" width="1" style="82" customWidth="1"/>
    <col min="13605" max="13605" width="0.44140625" style="82" customWidth="1"/>
    <col min="13606" max="13606" width="3.21875" style="82" customWidth="1"/>
    <col min="13607" max="13607" width="1.33203125" style="82" customWidth="1"/>
    <col min="13608" max="13608" width="1.6640625" style="82" customWidth="1"/>
    <col min="13609" max="13609" width="2.33203125" style="82" customWidth="1"/>
    <col min="13610" max="13610" width="1.5546875" style="82" customWidth="1"/>
    <col min="13611" max="13611" width="0.44140625" style="82" customWidth="1"/>
    <col min="13612" max="13612" width="0.21875" style="82" customWidth="1"/>
    <col min="13613" max="13613" width="1.88671875" style="82" customWidth="1"/>
    <col min="13614" max="13614" width="2.44140625" style="82" customWidth="1"/>
    <col min="13615" max="13616" width="0" style="82" hidden="1" customWidth="1"/>
    <col min="13617" max="13617" width="1" style="82" customWidth="1"/>
    <col min="13618" max="13618" width="0.77734375" style="82" customWidth="1"/>
    <col min="13619" max="13619" width="1.77734375" style="82" customWidth="1"/>
    <col min="13620" max="13620" width="7.6640625" style="82" customWidth="1"/>
    <col min="13621" max="13824" width="8.88671875" style="82"/>
    <col min="13825" max="13825" width="0.5546875" style="82" customWidth="1"/>
    <col min="13826" max="13826" width="0" style="82" hidden="1" customWidth="1"/>
    <col min="13827" max="13828" width="1.5546875" style="82" customWidth="1"/>
    <col min="13829" max="13829" width="0.21875" style="82" customWidth="1"/>
    <col min="13830" max="13830" width="4.5546875" style="82" customWidth="1"/>
    <col min="13831" max="13831" width="2.33203125" style="82" customWidth="1"/>
    <col min="13832" max="13832" width="0.5546875" style="82" customWidth="1"/>
    <col min="13833" max="13833" width="0.77734375" style="82" customWidth="1"/>
    <col min="13834" max="13834" width="2.21875" style="82" customWidth="1"/>
    <col min="13835" max="13835" width="1" style="82" customWidth="1"/>
    <col min="13836" max="13836" width="0.33203125" style="82" customWidth="1"/>
    <col min="13837" max="13837" width="3.5546875" style="82" customWidth="1"/>
    <col min="13838" max="13838" width="3.109375" style="82" customWidth="1"/>
    <col min="13839" max="13839" width="1.88671875" style="82" customWidth="1"/>
    <col min="13840" max="13840" width="1.5546875" style="82" customWidth="1"/>
    <col min="13841" max="13841" width="7.109375" style="82" customWidth="1"/>
    <col min="13842" max="13842" width="0.77734375" style="82" customWidth="1"/>
    <col min="13843" max="13843" width="0.33203125" style="82" customWidth="1"/>
    <col min="13844" max="13844" width="1.21875" style="82" customWidth="1"/>
    <col min="13845" max="13845" width="0.5546875" style="82" customWidth="1"/>
    <col min="13846" max="13846" width="1.109375" style="82" customWidth="1"/>
    <col min="13847" max="13847" width="0.44140625" style="82" customWidth="1"/>
    <col min="13848" max="13848" width="1.5546875" style="82" customWidth="1"/>
    <col min="13849" max="13849" width="3" style="82" customWidth="1"/>
    <col min="13850" max="13850" width="0.109375" style="82" customWidth="1"/>
    <col min="13851" max="13851" width="0.5546875" style="82" customWidth="1"/>
    <col min="13852" max="13852" width="0.44140625" style="82" customWidth="1"/>
    <col min="13853" max="13853" width="1.5546875" style="82" customWidth="1"/>
    <col min="13854" max="13854" width="4" style="82" customWidth="1"/>
    <col min="13855" max="13855" width="0.33203125" style="82" customWidth="1"/>
    <col min="13856" max="13856" width="0.88671875" style="82" customWidth="1"/>
    <col min="13857" max="13857" width="2.109375" style="82" customWidth="1"/>
    <col min="13858" max="13858" width="2.5546875" style="82" customWidth="1"/>
    <col min="13859" max="13859" width="0.5546875" style="82" customWidth="1"/>
    <col min="13860" max="13860" width="1" style="82" customWidth="1"/>
    <col min="13861" max="13861" width="0.44140625" style="82" customWidth="1"/>
    <col min="13862" max="13862" width="3.21875" style="82" customWidth="1"/>
    <col min="13863" max="13863" width="1.33203125" style="82" customWidth="1"/>
    <col min="13864" max="13864" width="1.6640625" style="82" customWidth="1"/>
    <col min="13865" max="13865" width="2.33203125" style="82" customWidth="1"/>
    <col min="13866" max="13866" width="1.5546875" style="82" customWidth="1"/>
    <col min="13867" max="13867" width="0.44140625" style="82" customWidth="1"/>
    <col min="13868" max="13868" width="0.21875" style="82" customWidth="1"/>
    <col min="13869" max="13869" width="1.88671875" style="82" customWidth="1"/>
    <col min="13870" max="13870" width="2.44140625" style="82" customWidth="1"/>
    <col min="13871" max="13872" width="0" style="82" hidden="1" customWidth="1"/>
    <col min="13873" max="13873" width="1" style="82" customWidth="1"/>
    <col min="13874" max="13874" width="0.77734375" style="82" customWidth="1"/>
    <col min="13875" max="13875" width="1.77734375" style="82" customWidth="1"/>
    <col min="13876" max="13876" width="7.6640625" style="82" customWidth="1"/>
    <col min="13877" max="14080" width="8.88671875" style="82"/>
    <col min="14081" max="14081" width="0.5546875" style="82" customWidth="1"/>
    <col min="14082" max="14082" width="0" style="82" hidden="1" customWidth="1"/>
    <col min="14083" max="14084" width="1.5546875" style="82" customWidth="1"/>
    <col min="14085" max="14085" width="0.21875" style="82" customWidth="1"/>
    <col min="14086" max="14086" width="4.5546875" style="82" customWidth="1"/>
    <col min="14087" max="14087" width="2.33203125" style="82" customWidth="1"/>
    <col min="14088" max="14088" width="0.5546875" style="82" customWidth="1"/>
    <col min="14089" max="14089" width="0.77734375" style="82" customWidth="1"/>
    <col min="14090" max="14090" width="2.21875" style="82" customWidth="1"/>
    <col min="14091" max="14091" width="1" style="82" customWidth="1"/>
    <col min="14092" max="14092" width="0.33203125" style="82" customWidth="1"/>
    <col min="14093" max="14093" width="3.5546875" style="82" customWidth="1"/>
    <col min="14094" max="14094" width="3.109375" style="82" customWidth="1"/>
    <col min="14095" max="14095" width="1.88671875" style="82" customWidth="1"/>
    <col min="14096" max="14096" width="1.5546875" style="82" customWidth="1"/>
    <col min="14097" max="14097" width="7.109375" style="82" customWidth="1"/>
    <col min="14098" max="14098" width="0.77734375" style="82" customWidth="1"/>
    <col min="14099" max="14099" width="0.33203125" style="82" customWidth="1"/>
    <col min="14100" max="14100" width="1.21875" style="82" customWidth="1"/>
    <col min="14101" max="14101" width="0.5546875" style="82" customWidth="1"/>
    <col min="14102" max="14102" width="1.109375" style="82" customWidth="1"/>
    <col min="14103" max="14103" width="0.44140625" style="82" customWidth="1"/>
    <col min="14104" max="14104" width="1.5546875" style="82" customWidth="1"/>
    <col min="14105" max="14105" width="3" style="82" customWidth="1"/>
    <col min="14106" max="14106" width="0.109375" style="82" customWidth="1"/>
    <col min="14107" max="14107" width="0.5546875" style="82" customWidth="1"/>
    <col min="14108" max="14108" width="0.44140625" style="82" customWidth="1"/>
    <col min="14109" max="14109" width="1.5546875" style="82" customWidth="1"/>
    <col min="14110" max="14110" width="4" style="82" customWidth="1"/>
    <col min="14111" max="14111" width="0.33203125" style="82" customWidth="1"/>
    <col min="14112" max="14112" width="0.88671875" style="82" customWidth="1"/>
    <col min="14113" max="14113" width="2.109375" style="82" customWidth="1"/>
    <col min="14114" max="14114" width="2.5546875" style="82" customWidth="1"/>
    <col min="14115" max="14115" width="0.5546875" style="82" customWidth="1"/>
    <col min="14116" max="14116" width="1" style="82" customWidth="1"/>
    <col min="14117" max="14117" width="0.44140625" style="82" customWidth="1"/>
    <col min="14118" max="14118" width="3.21875" style="82" customWidth="1"/>
    <col min="14119" max="14119" width="1.33203125" style="82" customWidth="1"/>
    <col min="14120" max="14120" width="1.6640625" style="82" customWidth="1"/>
    <col min="14121" max="14121" width="2.33203125" style="82" customWidth="1"/>
    <col min="14122" max="14122" width="1.5546875" style="82" customWidth="1"/>
    <col min="14123" max="14123" width="0.44140625" style="82" customWidth="1"/>
    <col min="14124" max="14124" width="0.21875" style="82" customWidth="1"/>
    <col min="14125" max="14125" width="1.88671875" style="82" customWidth="1"/>
    <col min="14126" max="14126" width="2.44140625" style="82" customWidth="1"/>
    <col min="14127" max="14128" width="0" style="82" hidden="1" customWidth="1"/>
    <col min="14129" max="14129" width="1" style="82" customWidth="1"/>
    <col min="14130" max="14130" width="0.77734375" style="82" customWidth="1"/>
    <col min="14131" max="14131" width="1.77734375" style="82" customWidth="1"/>
    <col min="14132" max="14132" width="7.6640625" style="82" customWidth="1"/>
    <col min="14133" max="14336" width="8.88671875" style="82"/>
    <col min="14337" max="14337" width="0.5546875" style="82" customWidth="1"/>
    <col min="14338" max="14338" width="0" style="82" hidden="1" customWidth="1"/>
    <col min="14339" max="14340" width="1.5546875" style="82" customWidth="1"/>
    <col min="14341" max="14341" width="0.21875" style="82" customWidth="1"/>
    <col min="14342" max="14342" width="4.5546875" style="82" customWidth="1"/>
    <col min="14343" max="14343" width="2.33203125" style="82" customWidth="1"/>
    <col min="14344" max="14344" width="0.5546875" style="82" customWidth="1"/>
    <col min="14345" max="14345" width="0.77734375" style="82" customWidth="1"/>
    <col min="14346" max="14346" width="2.21875" style="82" customWidth="1"/>
    <col min="14347" max="14347" width="1" style="82" customWidth="1"/>
    <col min="14348" max="14348" width="0.33203125" style="82" customWidth="1"/>
    <col min="14349" max="14349" width="3.5546875" style="82" customWidth="1"/>
    <col min="14350" max="14350" width="3.109375" style="82" customWidth="1"/>
    <col min="14351" max="14351" width="1.88671875" style="82" customWidth="1"/>
    <col min="14352" max="14352" width="1.5546875" style="82" customWidth="1"/>
    <col min="14353" max="14353" width="7.109375" style="82" customWidth="1"/>
    <col min="14354" max="14354" width="0.77734375" style="82" customWidth="1"/>
    <col min="14355" max="14355" width="0.33203125" style="82" customWidth="1"/>
    <col min="14356" max="14356" width="1.21875" style="82" customWidth="1"/>
    <col min="14357" max="14357" width="0.5546875" style="82" customWidth="1"/>
    <col min="14358" max="14358" width="1.109375" style="82" customWidth="1"/>
    <col min="14359" max="14359" width="0.44140625" style="82" customWidth="1"/>
    <col min="14360" max="14360" width="1.5546875" style="82" customWidth="1"/>
    <col min="14361" max="14361" width="3" style="82" customWidth="1"/>
    <col min="14362" max="14362" width="0.109375" style="82" customWidth="1"/>
    <col min="14363" max="14363" width="0.5546875" style="82" customWidth="1"/>
    <col min="14364" max="14364" width="0.44140625" style="82" customWidth="1"/>
    <col min="14365" max="14365" width="1.5546875" style="82" customWidth="1"/>
    <col min="14366" max="14366" width="4" style="82" customWidth="1"/>
    <col min="14367" max="14367" width="0.33203125" style="82" customWidth="1"/>
    <col min="14368" max="14368" width="0.88671875" style="82" customWidth="1"/>
    <col min="14369" max="14369" width="2.109375" style="82" customWidth="1"/>
    <col min="14370" max="14370" width="2.5546875" style="82" customWidth="1"/>
    <col min="14371" max="14371" width="0.5546875" style="82" customWidth="1"/>
    <col min="14372" max="14372" width="1" style="82" customWidth="1"/>
    <col min="14373" max="14373" width="0.44140625" style="82" customWidth="1"/>
    <col min="14374" max="14374" width="3.21875" style="82" customWidth="1"/>
    <col min="14375" max="14375" width="1.33203125" style="82" customWidth="1"/>
    <col min="14376" max="14376" width="1.6640625" style="82" customWidth="1"/>
    <col min="14377" max="14377" width="2.33203125" style="82" customWidth="1"/>
    <col min="14378" max="14378" width="1.5546875" style="82" customWidth="1"/>
    <col min="14379" max="14379" width="0.44140625" style="82" customWidth="1"/>
    <col min="14380" max="14380" width="0.21875" style="82" customWidth="1"/>
    <col min="14381" max="14381" width="1.88671875" style="82" customWidth="1"/>
    <col min="14382" max="14382" width="2.44140625" style="82" customWidth="1"/>
    <col min="14383" max="14384" width="0" style="82" hidden="1" customWidth="1"/>
    <col min="14385" max="14385" width="1" style="82" customWidth="1"/>
    <col min="14386" max="14386" width="0.77734375" style="82" customWidth="1"/>
    <col min="14387" max="14387" width="1.77734375" style="82" customWidth="1"/>
    <col min="14388" max="14388" width="7.6640625" style="82" customWidth="1"/>
    <col min="14389" max="14592" width="8.88671875" style="82"/>
    <col min="14593" max="14593" width="0.5546875" style="82" customWidth="1"/>
    <col min="14594" max="14594" width="0" style="82" hidden="1" customWidth="1"/>
    <col min="14595" max="14596" width="1.5546875" style="82" customWidth="1"/>
    <col min="14597" max="14597" width="0.21875" style="82" customWidth="1"/>
    <col min="14598" max="14598" width="4.5546875" style="82" customWidth="1"/>
    <col min="14599" max="14599" width="2.33203125" style="82" customWidth="1"/>
    <col min="14600" max="14600" width="0.5546875" style="82" customWidth="1"/>
    <col min="14601" max="14601" width="0.77734375" style="82" customWidth="1"/>
    <col min="14602" max="14602" width="2.21875" style="82" customWidth="1"/>
    <col min="14603" max="14603" width="1" style="82" customWidth="1"/>
    <col min="14604" max="14604" width="0.33203125" style="82" customWidth="1"/>
    <col min="14605" max="14605" width="3.5546875" style="82" customWidth="1"/>
    <col min="14606" max="14606" width="3.109375" style="82" customWidth="1"/>
    <col min="14607" max="14607" width="1.88671875" style="82" customWidth="1"/>
    <col min="14608" max="14608" width="1.5546875" style="82" customWidth="1"/>
    <col min="14609" max="14609" width="7.109375" style="82" customWidth="1"/>
    <col min="14610" max="14610" width="0.77734375" style="82" customWidth="1"/>
    <col min="14611" max="14611" width="0.33203125" style="82" customWidth="1"/>
    <col min="14612" max="14612" width="1.21875" style="82" customWidth="1"/>
    <col min="14613" max="14613" width="0.5546875" style="82" customWidth="1"/>
    <col min="14614" max="14614" width="1.109375" style="82" customWidth="1"/>
    <col min="14615" max="14615" width="0.44140625" style="82" customWidth="1"/>
    <col min="14616" max="14616" width="1.5546875" style="82" customWidth="1"/>
    <col min="14617" max="14617" width="3" style="82" customWidth="1"/>
    <col min="14618" max="14618" width="0.109375" style="82" customWidth="1"/>
    <col min="14619" max="14619" width="0.5546875" style="82" customWidth="1"/>
    <col min="14620" max="14620" width="0.44140625" style="82" customWidth="1"/>
    <col min="14621" max="14621" width="1.5546875" style="82" customWidth="1"/>
    <col min="14622" max="14622" width="4" style="82" customWidth="1"/>
    <col min="14623" max="14623" width="0.33203125" style="82" customWidth="1"/>
    <col min="14624" max="14624" width="0.88671875" style="82" customWidth="1"/>
    <col min="14625" max="14625" width="2.109375" style="82" customWidth="1"/>
    <col min="14626" max="14626" width="2.5546875" style="82" customWidth="1"/>
    <col min="14627" max="14627" width="0.5546875" style="82" customWidth="1"/>
    <col min="14628" max="14628" width="1" style="82" customWidth="1"/>
    <col min="14629" max="14629" width="0.44140625" style="82" customWidth="1"/>
    <col min="14630" max="14630" width="3.21875" style="82" customWidth="1"/>
    <col min="14631" max="14631" width="1.33203125" style="82" customWidth="1"/>
    <col min="14632" max="14632" width="1.6640625" style="82" customWidth="1"/>
    <col min="14633" max="14633" width="2.33203125" style="82" customWidth="1"/>
    <col min="14634" max="14634" width="1.5546875" style="82" customWidth="1"/>
    <col min="14635" max="14635" width="0.44140625" style="82" customWidth="1"/>
    <col min="14636" max="14636" width="0.21875" style="82" customWidth="1"/>
    <col min="14637" max="14637" width="1.88671875" style="82" customWidth="1"/>
    <col min="14638" max="14638" width="2.44140625" style="82" customWidth="1"/>
    <col min="14639" max="14640" width="0" style="82" hidden="1" customWidth="1"/>
    <col min="14641" max="14641" width="1" style="82" customWidth="1"/>
    <col min="14642" max="14642" width="0.77734375" style="82" customWidth="1"/>
    <col min="14643" max="14643" width="1.77734375" style="82" customWidth="1"/>
    <col min="14644" max="14644" width="7.6640625" style="82" customWidth="1"/>
    <col min="14645" max="14848" width="8.88671875" style="82"/>
    <col min="14849" max="14849" width="0.5546875" style="82" customWidth="1"/>
    <col min="14850" max="14850" width="0" style="82" hidden="1" customWidth="1"/>
    <col min="14851" max="14852" width="1.5546875" style="82" customWidth="1"/>
    <col min="14853" max="14853" width="0.21875" style="82" customWidth="1"/>
    <col min="14854" max="14854" width="4.5546875" style="82" customWidth="1"/>
    <col min="14855" max="14855" width="2.33203125" style="82" customWidth="1"/>
    <col min="14856" max="14856" width="0.5546875" style="82" customWidth="1"/>
    <col min="14857" max="14857" width="0.77734375" style="82" customWidth="1"/>
    <col min="14858" max="14858" width="2.21875" style="82" customWidth="1"/>
    <col min="14859" max="14859" width="1" style="82" customWidth="1"/>
    <col min="14860" max="14860" width="0.33203125" style="82" customWidth="1"/>
    <col min="14861" max="14861" width="3.5546875" style="82" customWidth="1"/>
    <col min="14862" max="14862" width="3.109375" style="82" customWidth="1"/>
    <col min="14863" max="14863" width="1.88671875" style="82" customWidth="1"/>
    <col min="14864" max="14864" width="1.5546875" style="82" customWidth="1"/>
    <col min="14865" max="14865" width="7.109375" style="82" customWidth="1"/>
    <col min="14866" max="14866" width="0.77734375" style="82" customWidth="1"/>
    <col min="14867" max="14867" width="0.33203125" style="82" customWidth="1"/>
    <col min="14868" max="14868" width="1.21875" style="82" customWidth="1"/>
    <col min="14869" max="14869" width="0.5546875" style="82" customWidth="1"/>
    <col min="14870" max="14870" width="1.109375" style="82" customWidth="1"/>
    <col min="14871" max="14871" width="0.44140625" style="82" customWidth="1"/>
    <col min="14872" max="14872" width="1.5546875" style="82" customWidth="1"/>
    <col min="14873" max="14873" width="3" style="82" customWidth="1"/>
    <col min="14874" max="14874" width="0.109375" style="82" customWidth="1"/>
    <col min="14875" max="14875" width="0.5546875" style="82" customWidth="1"/>
    <col min="14876" max="14876" width="0.44140625" style="82" customWidth="1"/>
    <col min="14877" max="14877" width="1.5546875" style="82" customWidth="1"/>
    <col min="14878" max="14878" width="4" style="82" customWidth="1"/>
    <col min="14879" max="14879" width="0.33203125" style="82" customWidth="1"/>
    <col min="14880" max="14880" width="0.88671875" style="82" customWidth="1"/>
    <col min="14881" max="14881" width="2.109375" style="82" customWidth="1"/>
    <col min="14882" max="14882" width="2.5546875" style="82" customWidth="1"/>
    <col min="14883" max="14883" width="0.5546875" style="82" customWidth="1"/>
    <col min="14884" max="14884" width="1" style="82" customWidth="1"/>
    <col min="14885" max="14885" width="0.44140625" style="82" customWidth="1"/>
    <col min="14886" max="14886" width="3.21875" style="82" customWidth="1"/>
    <col min="14887" max="14887" width="1.33203125" style="82" customWidth="1"/>
    <col min="14888" max="14888" width="1.6640625" style="82" customWidth="1"/>
    <col min="14889" max="14889" width="2.33203125" style="82" customWidth="1"/>
    <col min="14890" max="14890" width="1.5546875" style="82" customWidth="1"/>
    <col min="14891" max="14891" width="0.44140625" style="82" customWidth="1"/>
    <col min="14892" max="14892" width="0.21875" style="82" customWidth="1"/>
    <col min="14893" max="14893" width="1.88671875" style="82" customWidth="1"/>
    <col min="14894" max="14894" width="2.44140625" style="82" customWidth="1"/>
    <col min="14895" max="14896" width="0" style="82" hidden="1" customWidth="1"/>
    <col min="14897" max="14897" width="1" style="82" customWidth="1"/>
    <col min="14898" max="14898" width="0.77734375" style="82" customWidth="1"/>
    <col min="14899" max="14899" width="1.77734375" style="82" customWidth="1"/>
    <col min="14900" max="14900" width="7.6640625" style="82" customWidth="1"/>
    <col min="14901" max="15104" width="8.88671875" style="82"/>
    <col min="15105" max="15105" width="0.5546875" style="82" customWidth="1"/>
    <col min="15106" max="15106" width="0" style="82" hidden="1" customWidth="1"/>
    <col min="15107" max="15108" width="1.5546875" style="82" customWidth="1"/>
    <col min="15109" max="15109" width="0.21875" style="82" customWidth="1"/>
    <col min="15110" max="15110" width="4.5546875" style="82" customWidth="1"/>
    <col min="15111" max="15111" width="2.33203125" style="82" customWidth="1"/>
    <col min="15112" max="15112" width="0.5546875" style="82" customWidth="1"/>
    <col min="15113" max="15113" width="0.77734375" style="82" customWidth="1"/>
    <col min="15114" max="15114" width="2.21875" style="82" customWidth="1"/>
    <col min="15115" max="15115" width="1" style="82" customWidth="1"/>
    <col min="15116" max="15116" width="0.33203125" style="82" customWidth="1"/>
    <col min="15117" max="15117" width="3.5546875" style="82" customWidth="1"/>
    <col min="15118" max="15118" width="3.109375" style="82" customWidth="1"/>
    <col min="15119" max="15119" width="1.88671875" style="82" customWidth="1"/>
    <col min="15120" max="15120" width="1.5546875" style="82" customWidth="1"/>
    <col min="15121" max="15121" width="7.109375" style="82" customWidth="1"/>
    <col min="15122" max="15122" width="0.77734375" style="82" customWidth="1"/>
    <col min="15123" max="15123" width="0.33203125" style="82" customWidth="1"/>
    <col min="15124" max="15124" width="1.21875" style="82" customWidth="1"/>
    <col min="15125" max="15125" width="0.5546875" style="82" customWidth="1"/>
    <col min="15126" max="15126" width="1.109375" style="82" customWidth="1"/>
    <col min="15127" max="15127" width="0.44140625" style="82" customWidth="1"/>
    <col min="15128" max="15128" width="1.5546875" style="82" customWidth="1"/>
    <col min="15129" max="15129" width="3" style="82" customWidth="1"/>
    <col min="15130" max="15130" width="0.109375" style="82" customWidth="1"/>
    <col min="15131" max="15131" width="0.5546875" style="82" customWidth="1"/>
    <col min="15132" max="15132" width="0.44140625" style="82" customWidth="1"/>
    <col min="15133" max="15133" width="1.5546875" style="82" customWidth="1"/>
    <col min="15134" max="15134" width="4" style="82" customWidth="1"/>
    <col min="15135" max="15135" width="0.33203125" style="82" customWidth="1"/>
    <col min="15136" max="15136" width="0.88671875" style="82" customWidth="1"/>
    <col min="15137" max="15137" width="2.109375" style="82" customWidth="1"/>
    <col min="15138" max="15138" width="2.5546875" style="82" customWidth="1"/>
    <col min="15139" max="15139" width="0.5546875" style="82" customWidth="1"/>
    <col min="15140" max="15140" width="1" style="82" customWidth="1"/>
    <col min="15141" max="15141" width="0.44140625" style="82" customWidth="1"/>
    <col min="15142" max="15142" width="3.21875" style="82" customWidth="1"/>
    <col min="15143" max="15143" width="1.33203125" style="82" customWidth="1"/>
    <col min="15144" max="15144" width="1.6640625" style="82" customWidth="1"/>
    <col min="15145" max="15145" width="2.33203125" style="82" customWidth="1"/>
    <col min="15146" max="15146" width="1.5546875" style="82" customWidth="1"/>
    <col min="15147" max="15147" width="0.44140625" style="82" customWidth="1"/>
    <col min="15148" max="15148" width="0.21875" style="82" customWidth="1"/>
    <col min="15149" max="15149" width="1.88671875" style="82" customWidth="1"/>
    <col min="15150" max="15150" width="2.44140625" style="82" customWidth="1"/>
    <col min="15151" max="15152" width="0" style="82" hidden="1" customWidth="1"/>
    <col min="15153" max="15153" width="1" style="82" customWidth="1"/>
    <col min="15154" max="15154" width="0.77734375" style="82" customWidth="1"/>
    <col min="15155" max="15155" width="1.77734375" style="82" customWidth="1"/>
    <col min="15156" max="15156" width="7.6640625" style="82" customWidth="1"/>
    <col min="15157" max="15360" width="8.88671875" style="82"/>
    <col min="15361" max="15361" width="0.5546875" style="82" customWidth="1"/>
    <col min="15362" max="15362" width="0" style="82" hidden="1" customWidth="1"/>
    <col min="15363" max="15364" width="1.5546875" style="82" customWidth="1"/>
    <col min="15365" max="15365" width="0.21875" style="82" customWidth="1"/>
    <col min="15366" max="15366" width="4.5546875" style="82" customWidth="1"/>
    <col min="15367" max="15367" width="2.33203125" style="82" customWidth="1"/>
    <col min="15368" max="15368" width="0.5546875" style="82" customWidth="1"/>
    <col min="15369" max="15369" width="0.77734375" style="82" customWidth="1"/>
    <col min="15370" max="15370" width="2.21875" style="82" customWidth="1"/>
    <col min="15371" max="15371" width="1" style="82" customWidth="1"/>
    <col min="15372" max="15372" width="0.33203125" style="82" customWidth="1"/>
    <col min="15373" max="15373" width="3.5546875" style="82" customWidth="1"/>
    <col min="15374" max="15374" width="3.109375" style="82" customWidth="1"/>
    <col min="15375" max="15375" width="1.88671875" style="82" customWidth="1"/>
    <col min="15376" max="15376" width="1.5546875" style="82" customWidth="1"/>
    <col min="15377" max="15377" width="7.109375" style="82" customWidth="1"/>
    <col min="15378" max="15378" width="0.77734375" style="82" customWidth="1"/>
    <col min="15379" max="15379" width="0.33203125" style="82" customWidth="1"/>
    <col min="15380" max="15380" width="1.21875" style="82" customWidth="1"/>
    <col min="15381" max="15381" width="0.5546875" style="82" customWidth="1"/>
    <col min="15382" max="15382" width="1.109375" style="82" customWidth="1"/>
    <col min="15383" max="15383" width="0.44140625" style="82" customWidth="1"/>
    <col min="15384" max="15384" width="1.5546875" style="82" customWidth="1"/>
    <col min="15385" max="15385" width="3" style="82" customWidth="1"/>
    <col min="15386" max="15386" width="0.109375" style="82" customWidth="1"/>
    <col min="15387" max="15387" width="0.5546875" style="82" customWidth="1"/>
    <col min="15388" max="15388" width="0.44140625" style="82" customWidth="1"/>
    <col min="15389" max="15389" width="1.5546875" style="82" customWidth="1"/>
    <col min="15390" max="15390" width="4" style="82" customWidth="1"/>
    <col min="15391" max="15391" width="0.33203125" style="82" customWidth="1"/>
    <col min="15392" max="15392" width="0.88671875" style="82" customWidth="1"/>
    <col min="15393" max="15393" width="2.109375" style="82" customWidth="1"/>
    <col min="15394" max="15394" width="2.5546875" style="82" customWidth="1"/>
    <col min="15395" max="15395" width="0.5546875" style="82" customWidth="1"/>
    <col min="15396" max="15396" width="1" style="82" customWidth="1"/>
    <col min="15397" max="15397" width="0.44140625" style="82" customWidth="1"/>
    <col min="15398" max="15398" width="3.21875" style="82" customWidth="1"/>
    <col min="15399" max="15399" width="1.33203125" style="82" customWidth="1"/>
    <col min="15400" max="15400" width="1.6640625" style="82" customWidth="1"/>
    <col min="15401" max="15401" width="2.33203125" style="82" customWidth="1"/>
    <col min="15402" max="15402" width="1.5546875" style="82" customWidth="1"/>
    <col min="15403" max="15403" width="0.44140625" style="82" customWidth="1"/>
    <col min="15404" max="15404" width="0.21875" style="82" customWidth="1"/>
    <col min="15405" max="15405" width="1.88671875" style="82" customWidth="1"/>
    <col min="15406" max="15406" width="2.44140625" style="82" customWidth="1"/>
    <col min="15407" max="15408" width="0" style="82" hidden="1" customWidth="1"/>
    <col min="15409" max="15409" width="1" style="82" customWidth="1"/>
    <col min="15410" max="15410" width="0.77734375" style="82" customWidth="1"/>
    <col min="15411" max="15411" width="1.77734375" style="82" customWidth="1"/>
    <col min="15412" max="15412" width="7.6640625" style="82" customWidth="1"/>
    <col min="15413" max="15616" width="8.88671875" style="82"/>
    <col min="15617" max="15617" width="0.5546875" style="82" customWidth="1"/>
    <col min="15618" max="15618" width="0" style="82" hidden="1" customWidth="1"/>
    <col min="15619" max="15620" width="1.5546875" style="82" customWidth="1"/>
    <col min="15621" max="15621" width="0.21875" style="82" customWidth="1"/>
    <col min="15622" max="15622" width="4.5546875" style="82" customWidth="1"/>
    <col min="15623" max="15623" width="2.33203125" style="82" customWidth="1"/>
    <col min="15624" max="15624" width="0.5546875" style="82" customWidth="1"/>
    <col min="15625" max="15625" width="0.77734375" style="82" customWidth="1"/>
    <col min="15626" max="15626" width="2.21875" style="82" customWidth="1"/>
    <col min="15627" max="15627" width="1" style="82" customWidth="1"/>
    <col min="15628" max="15628" width="0.33203125" style="82" customWidth="1"/>
    <col min="15629" max="15629" width="3.5546875" style="82" customWidth="1"/>
    <col min="15630" max="15630" width="3.109375" style="82" customWidth="1"/>
    <col min="15631" max="15631" width="1.88671875" style="82" customWidth="1"/>
    <col min="15632" max="15632" width="1.5546875" style="82" customWidth="1"/>
    <col min="15633" max="15633" width="7.109375" style="82" customWidth="1"/>
    <col min="15634" max="15634" width="0.77734375" style="82" customWidth="1"/>
    <col min="15635" max="15635" width="0.33203125" style="82" customWidth="1"/>
    <col min="15636" max="15636" width="1.21875" style="82" customWidth="1"/>
    <col min="15637" max="15637" width="0.5546875" style="82" customWidth="1"/>
    <col min="15638" max="15638" width="1.109375" style="82" customWidth="1"/>
    <col min="15639" max="15639" width="0.44140625" style="82" customWidth="1"/>
    <col min="15640" max="15640" width="1.5546875" style="82" customWidth="1"/>
    <col min="15641" max="15641" width="3" style="82" customWidth="1"/>
    <col min="15642" max="15642" width="0.109375" style="82" customWidth="1"/>
    <col min="15643" max="15643" width="0.5546875" style="82" customWidth="1"/>
    <col min="15644" max="15644" width="0.44140625" style="82" customWidth="1"/>
    <col min="15645" max="15645" width="1.5546875" style="82" customWidth="1"/>
    <col min="15646" max="15646" width="4" style="82" customWidth="1"/>
    <col min="15647" max="15647" width="0.33203125" style="82" customWidth="1"/>
    <col min="15648" max="15648" width="0.88671875" style="82" customWidth="1"/>
    <col min="15649" max="15649" width="2.109375" style="82" customWidth="1"/>
    <col min="15650" max="15650" width="2.5546875" style="82" customWidth="1"/>
    <col min="15651" max="15651" width="0.5546875" style="82" customWidth="1"/>
    <col min="15652" max="15652" width="1" style="82" customWidth="1"/>
    <col min="15653" max="15653" width="0.44140625" style="82" customWidth="1"/>
    <col min="15654" max="15654" width="3.21875" style="82" customWidth="1"/>
    <col min="15655" max="15655" width="1.33203125" style="82" customWidth="1"/>
    <col min="15656" max="15656" width="1.6640625" style="82" customWidth="1"/>
    <col min="15657" max="15657" width="2.33203125" style="82" customWidth="1"/>
    <col min="15658" max="15658" width="1.5546875" style="82" customWidth="1"/>
    <col min="15659" max="15659" width="0.44140625" style="82" customWidth="1"/>
    <col min="15660" max="15660" width="0.21875" style="82" customWidth="1"/>
    <col min="15661" max="15661" width="1.88671875" style="82" customWidth="1"/>
    <col min="15662" max="15662" width="2.44140625" style="82" customWidth="1"/>
    <col min="15663" max="15664" width="0" style="82" hidden="1" customWidth="1"/>
    <col min="15665" max="15665" width="1" style="82" customWidth="1"/>
    <col min="15666" max="15666" width="0.77734375" style="82" customWidth="1"/>
    <col min="15667" max="15667" width="1.77734375" style="82" customWidth="1"/>
    <col min="15668" max="15668" width="7.6640625" style="82" customWidth="1"/>
    <col min="15669" max="15872" width="8.88671875" style="82"/>
    <col min="15873" max="15873" width="0.5546875" style="82" customWidth="1"/>
    <col min="15874" max="15874" width="0" style="82" hidden="1" customWidth="1"/>
    <col min="15875" max="15876" width="1.5546875" style="82" customWidth="1"/>
    <col min="15877" max="15877" width="0.21875" style="82" customWidth="1"/>
    <col min="15878" max="15878" width="4.5546875" style="82" customWidth="1"/>
    <col min="15879" max="15879" width="2.33203125" style="82" customWidth="1"/>
    <col min="15880" max="15880" width="0.5546875" style="82" customWidth="1"/>
    <col min="15881" max="15881" width="0.77734375" style="82" customWidth="1"/>
    <col min="15882" max="15882" width="2.21875" style="82" customWidth="1"/>
    <col min="15883" max="15883" width="1" style="82" customWidth="1"/>
    <col min="15884" max="15884" width="0.33203125" style="82" customWidth="1"/>
    <col min="15885" max="15885" width="3.5546875" style="82" customWidth="1"/>
    <col min="15886" max="15886" width="3.109375" style="82" customWidth="1"/>
    <col min="15887" max="15887" width="1.88671875" style="82" customWidth="1"/>
    <col min="15888" max="15888" width="1.5546875" style="82" customWidth="1"/>
    <col min="15889" max="15889" width="7.109375" style="82" customWidth="1"/>
    <col min="15890" max="15890" width="0.77734375" style="82" customWidth="1"/>
    <col min="15891" max="15891" width="0.33203125" style="82" customWidth="1"/>
    <col min="15892" max="15892" width="1.21875" style="82" customWidth="1"/>
    <col min="15893" max="15893" width="0.5546875" style="82" customWidth="1"/>
    <col min="15894" max="15894" width="1.109375" style="82" customWidth="1"/>
    <col min="15895" max="15895" width="0.44140625" style="82" customWidth="1"/>
    <col min="15896" max="15896" width="1.5546875" style="82" customWidth="1"/>
    <col min="15897" max="15897" width="3" style="82" customWidth="1"/>
    <col min="15898" max="15898" width="0.109375" style="82" customWidth="1"/>
    <col min="15899" max="15899" width="0.5546875" style="82" customWidth="1"/>
    <col min="15900" max="15900" width="0.44140625" style="82" customWidth="1"/>
    <col min="15901" max="15901" width="1.5546875" style="82" customWidth="1"/>
    <col min="15902" max="15902" width="4" style="82" customWidth="1"/>
    <col min="15903" max="15903" width="0.33203125" style="82" customWidth="1"/>
    <col min="15904" max="15904" width="0.88671875" style="82" customWidth="1"/>
    <col min="15905" max="15905" width="2.109375" style="82" customWidth="1"/>
    <col min="15906" max="15906" width="2.5546875" style="82" customWidth="1"/>
    <col min="15907" max="15907" width="0.5546875" style="82" customWidth="1"/>
    <col min="15908" max="15908" width="1" style="82" customWidth="1"/>
    <col min="15909" max="15909" width="0.44140625" style="82" customWidth="1"/>
    <col min="15910" max="15910" width="3.21875" style="82" customWidth="1"/>
    <col min="15911" max="15911" width="1.33203125" style="82" customWidth="1"/>
    <col min="15912" max="15912" width="1.6640625" style="82" customWidth="1"/>
    <col min="15913" max="15913" width="2.33203125" style="82" customWidth="1"/>
    <col min="15914" max="15914" width="1.5546875" style="82" customWidth="1"/>
    <col min="15915" max="15915" width="0.44140625" style="82" customWidth="1"/>
    <col min="15916" max="15916" width="0.21875" style="82" customWidth="1"/>
    <col min="15917" max="15917" width="1.88671875" style="82" customWidth="1"/>
    <col min="15918" max="15918" width="2.44140625" style="82" customWidth="1"/>
    <col min="15919" max="15920" width="0" style="82" hidden="1" customWidth="1"/>
    <col min="15921" max="15921" width="1" style="82" customWidth="1"/>
    <col min="15922" max="15922" width="0.77734375" style="82" customWidth="1"/>
    <col min="15923" max="15923" width="1.77734375" style="82" customWidth="1"/>
    <col min="15924" max="15924" width="7.6640625" style="82" customWidth="1"/>
    <col min="15925" max="16128" width="8.88671875" style="82"/>
    <col min="16129" max="16129" width="0.5546875" style="82" customWidth="1"/>
    <col min="16130" max="16130" width="0" style="82" hidden="1" customWidth="1"/>
    <col min="16131" max="16132" width="1.5546875" style="82" customWidth="1"/>
    <col min="16133" max="16133" width="0.21875" style="82" customWidth="1"/>
    <col min="16134" max="16134" width="4.5546875" style="82" customWidth="1"/>
    <col min="16135" max="16135" width="2.33203125" style="82" customWidth="1"/>
    <col min="16136" max="16136" width="0.5546875" style="82" customWidth="1"/>
    <col min="16137" max="16137" width="0.77734375" style="82" customWidth="1"/>
    <col min="16138" max="16138" width="2.21875" style="82" customWidth="1"/>
    <col min="16139" max="16139" width="1" style="82" customWidth="1"/>
    <col min="16140" max="16140" width="0.33203125" style="82" customWidth="1"/>
    <col min="16141" max="16141" width="3.5546875" style="82" customWidth="1"/>
    <col min="16142" max="16142" width="3.109375" style="82" customWidth="1"/>
    <col min="16143" max="16143" width="1.88671875" style="82" customWidth="1"/>
    <col min="16144" max="16144" width="1.5546875" style="82" customWidth="1"/>
    <col min="16145" max="16145" width="7.109375" style="82" customWidth="1"/>
    <col min="16146" max="16146" width="0.77734375" style="82" customWidth="1"/>
    <col min="16147" max="16147" width="0.33203125" style="82" customWidth="1"/>
    <col min="16148" max="16148" width="1.21875" style="82" customWidth="1"/>
    <col min="16149" max="16149" width="0.5546875" style="82" customWidth="1"/>
    <col min="16150" max="16150" width="1.109375" style="82" customWidth="1"/>
    <col min="16151" max="16151" width="0.44140625" style="82" customWidth="1"/>
    <col min="16152" max="16152" width="1.5546875" style="82" customWidth="1"/>
    <col min="16153" max="16153" width="3" style="82" customWidth="1"/>
    <col min="16154" max="16154" width="0.109375" style="82" customWidth="1"/>
    <col min="16155" max="16155" width="0.5546875" style="82" customWidth="1"/>
    <col min="16156" max="16156" width="0.44140625" style="82" customWidth="1"/>
    <col min="16157" max="16157" width="1.5546875" style="82" customWidth="1"/>
    <col min="16158" max="16158" width="4" style="82" customWidth="1"/>
    <col min="16159" max="16159" width="0.33203125" style="82" customWidth="1"/>
    <col min="16160" max="16160" width="0.88671875" style="82" customWidth="1"/>
    <col min="16161" max="16161" width="2.109375" style="82" customWidth="1"/>
    <col min="16162" max="16162" width="2.5546875" style="82" customWidth="1"/>
    <col min="16163" max="16163" width="0.5546875" style="82" customWidth="1"/>
    <col min="16164" max="16164" width="1" style="82" customWidth="1"/>
    <col min="16165" max="16165" width="0.44140625" style="82" customWidth="1"/>
    <col min="16166" max="16166" width="3.21875" style="82" customWidth="1"/>
    <col min="16167" max="16167" width="1.33203125" style="82" customWidth="1"/>
    <col min="16168" max="16168" width="1.6640625" style="82" customWidth="1"/>
    <col min="16169" max="16169" width="2.33203125" style="82" customWidth="1"/>
    <col min="16170" max="16170" width="1.5546875" style="82" customWidth="1"/>
    <col min="16171" max="16171" width="0.44140625" style="82" customWidth="1"/>
    <col min="16172" max="16172" width="0.21875" style="82" customWidth="1"/>
    <col min="16173" max="16173" width="1.88671875" style="82" customWidth="1"/>
    <col min="16174" max="16174" width="2.44140625" style="82" customWidth="1"/>
    <col min="16175" max="16176" width="0" style="82" hidden="1" customWidth="1"/>
    <col min="16177" max="16177" width="1" style="82" customWidth="1"/>
    <col min="16178" max="16178" width="0.77734375" style="82" customWidth="1"/>
    <col min="16179" max="16179" width="1.77734375" style="82" customWidth="1"/>
    <col min="16180" max="16180" width="7.6640625" style="82" customWidth="1"/>
    <col min="16181" max="16384" width="8.88671875" style="82"/>
  </cols>
  <sheetData>
    <row r="1" spans="1:51" ht="105" customHeight="1"/>
    <row r="2" spans="1:51" ht="24">
      <c r="F2" s="301" t="s">
        <v>275</v>
      </c>
      <c r="G2" s="301"/>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1"/>
      <c r="AN2" s="301"/>
      <c r="AO2" s="301"/>
      <c r="AP2" s="301"/>
      <c r="AQ2" s="301"/>
      <c r="AR2" s="301"/>
      <c r="AS2" s="301"/>
      <c r="AT2" s="301"/>
    </row>
    <row r="3" spans="1:51" ht="45.75" customHeight="1">
      <c r="F3" s="302" t="s">
        <v>276</v>
      </c>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c r="AG3" s="302"/>
      <c r="AH3" s="302"/>
      <c r="AI3" s="302"/>
      <c r="AJ3" s="302"/>
      <c r="AK3" s="302"/>
      <c r="AL3" s="302"/>
      <c r="AM3" s="302"/>
      <c r="AN3" s="302"/>
      <c r="AO3" s="302"/>
      <c r="AP3" s="302"/>
      <c r="AQ3" s="302"/>
      <c r="AR3" s="302"/>
      <c r="AS3" s="302"/>
      <c r="AT3" s="302"/>
      <c r="AU3" s="302"/>
      <c r="AV3" s="302"/>
      <c r="AW3" s="302"/>
      <c r="AX3" s="302"/>
    </row>
    <row r="4" spans="1:51" ht="25.5">
      <c r="F4" s="302" t="s">
        <v>277</v>
      </c>
      <c r="G4" s="302"/>
      <c r="H4" s="302"/>
      <c r="I4" s="302"/>
      <c r="J4" s="302"/>
      <c r="K4" s="302"/>
      <c r="L4" s="302"/>
      <c r="M4" s="302"/>
      <c r="N4" s="302"/>
      <c r="O4" s="302"/>
      <c r="P4" s="302"/>
      <c r="Q4" s="302"/>
      <c r="R4" s="302"/>
      <c r="S4" s="302"/>
      <c r="T4" s="302"/>
      <c r="U4" s="302"/>
      <c r="V4" s="302"/>
      <c r="W4" s="302"/>
      <c r="X4" s="302"/>
      <c r="Y4" s="302"/>
      <c r="Z4" s="302"/>
      <c r="AA4" s="302"/>
      <c r="AB4" s="302"/>
      <c r="AC4" s="302"/>
      <c r="AD4" s="302"/>
      <c r="AE4" s="302"/>
      <c r="AF4" s="302"/>
      <c r="AG4" s="302"/>
      <c r="AH4" s="302"/>
      <c r="AI4" s="302"/>
      <c r="AJ4" s="302"/>
      <c r="AK4" s="302"/>
      <c r="AL4" s="302"/>
      <c r="AM4" s="302"/>
      <c r="AN4" s="302"/>
      <c r="AO4" s="302"/>
      <c r="AP4" s="302"/>
      <c r="AQ4" s="302"/>
      <c r="AR4" s="302"/>
      <c r="AS4" s="302"/>
      <c r="AT4" s="302"/>
    </row>
    <row r="6" spans="1:51" ht="52.5" customHeight="1">
      <c r="A6" s="301"/>
      <c r="B6" s="301"/>
      <c r="C6" s="301"/>
      <c r="D6" s="301"/>
      <c r="E6" s="301"/>
      <c r="F6" s="301"/>
      <c r="G6" s="301"/>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row>
    <row r="7" spans="1:51" ht="52.5" customHeight="1"/>
    <row r="8" spans="1:51" ht="52.5" customHeight="1">
      <c r="A8" s="303"/>
      <c r="B8" s="303"/>
      <c r="C8" s="303"/>
      <c r="D8" s="303"/>
      <c r="E8" s="303"/>
      <c r="F8" s="303"/>
      <c r="G8" s="303"/>
      <c r="H8" s="303"/>
      <c r="I8" s="303"/>
      <c r="J8" s="303"/>
      <c r="K8" s="303"/>
      <c r="L8" s="303"/>
      <c r="M8" s="303"/>
      <c r="N8" s="303"/>
      <c r="O8" s="303"/>
      <c r="P8" s="303"/>
      <c r="Q8" s="303"/>
      <c r="R8" s="303"/>
      <c r="S8" s="303"/>
      <c r="T8" s="303"/>
      <c r="U8" s="303"/>
      <c r="V8" s="303"/>
      <c r="W8" s="303"/>
      <c r="X8" s="303"/>
      <c r="Y8" s="303"/>
      <c r="Z8" s="303"/>
      <c r="AA8" s="303"/>
      <c r="AB8" s="303"/>
      <c r="AC8" s="303"/>
      <c r="AD8" s="303"/>
      <c r="AE8" s="303"/>
      <c r="AF8" s="303"/>
      <c r="AG8" s="303"/>
      <c r="AH8" s="303"/>
      <c r="AI8" s="303"/>
      <c r="AJ8" s="303"/>
      <c r="AK8" s="303"/>
      <c r="AL8" s="303"/>
      <c r="AM8" s="303"/>
      <c r="AN8" s="303"/>
      <c r="AO8" s="303"/>
      <c r="AP8" s="303"/>
      <c r="AQ8" s="303"/>
      <c r="AR8" s="303"/>
      <c r="AS8" s="303"/>
      <c r="AT8" s="303"/>
      <c r="AU8" s="303"/>
      <c r="AV8" s="303"/>
      <c r="AW8" s="303"/>
      <c r="AX8" s="303"/>
      <c r="AY8" s="303"/>
    </row>
    <row r="9" spans="1:51" ht="52.5" customHeight="1"/>
    <row r="10" spans="1:51">
      <c r="F10" s="300" t="s">
        <v>278</v>
      </c>
      <c r="G10" s="300"/>
      <c r="H10" s="300"/>
      <c r="I10" s="300"/>
      <c r="J10" s="300"/>
      <c r="K10" s="300"/>
      <c r="L10" s="300"/>
      <c r="M10" s="300"/>
      <c r="N10" s="300"/>
      <c r="O10" s="300"/>
      <c r="P10" s="300"/>
      <c r="Q10" s="300"/>
      <c r="R10" s="300"/>
      <c r="S10" s="300"/>
      <c r="T10" s="300"/>
      <c r="U10" s="300"/>
      <c r="V10" s="300"/>
      <c r="W10" s="300"/>
      <c r="X10" s="300"/>
      <c r="Y10" s="300"/>
      <c r="Z10" s="300"/>
      <c r="AA10" s="300"/>
      <c r="AB10" s="300"/>
      <c r="AC10" s="300"/>
      <c r="AD10" s="300"/>
      <c r="AE10" s="300"/>
      <c r="AF10" s="300"/>
      <c r="AG10" s="300"/>
      <c r="AH10" s="300"/>
      <c r="AI10" s="300"/>
      <c r="AJ10" s="300"/>
      <c r="AK10" s="300"/>
      <c r="AL10" s="300"/>
      <c r="AM10" s="300"/>
      <c r="AN10" s="300"/>
      <c r="AO10" s="300"/>
      <c r="AP10" s="300"/>
      <c r="AQ10" s="300"/>
      <c r="AR10" s="300"/>
      <c r="AS10" s="300"/>
      <c r="AT10" s="300"/>
    </row>
    <row r="12" spans="1:51">
      <c r="J12" s="289" t="s">
        <v>293</v>
      </c>
      <c r="K12" s="289"/>
      <c r="L12" s="289"/>
      <c r="M12" s="289"/>
      <c r="N12" s="289"/>
      <c r="O12" s="289"/>
    </row>
    <row r="13" spans="1:51">
      <c r="B13" s="290" t="s">
        <v>279</v>
      </c>
      <c r="C13" s="290"/>
      <c r="D13" s="290"/>
      <c r="E13" s="290"/>
      <c r="F13" s="290"/>
      <c r="G13" s="290"/>
      <c r="H13" s="290"/>
      <c r="J13" s="289"/>
      <c r="K13" s="289"/>
      <c r="L13" s="289"/>
      <c r="M13" s="289"/>
      <c r="N13" s="289"/>
      <c r="O13" s="289"/>
    </row>
    <row r="14" spans="1:51">
      <c r="J14" s="289"/>
      <c r="K14" s="289"/>
      <c r="L14" s="289"/>
      <c r="M14" s="289"/>
      <c r="N14" s="289"/>
      <c r="O14" s="289"/>
      <c r="AB14" s="291" t="s">
        <v>280</v>
      </c>
      <c r="AC14" s="291"/>
      <c r="AD14" s="291"/>
      <c r="AE14" s="291"/>
      <c r="AF14" s="291"/>
      <c r="AG14" s="291"/>
      <c r="AH14" s="291"/>
      <c r="AI14" s="291"/>
      <c r="AJ14" s="291"/>
      <c r="AK14" s="292"/>
      <c r="AL14" s="293">
        <v>25806322.699999999</v>
      </c>
      <c r="AM14" s="294"/>
      <c r="AN14" s="294"/>
      <c r="AO14" s="294"/>
      <c r="AP14" s="294"/>
      <c r="AQ14" s="294"/>
      <c r="AR14" s="294"/>
      <c r="AS14" s="294"/>
      <c r="AT14" s="294"/>
      <c r="AU14" s="294"/>
      <c r="AV14" s="294"/>
      <c r="AW14" s="295"/>
    </row>
    <row r="15" spans="1:51">
      <c r="B15" s="291" t="s">
        <v>281</v>
      </c>
      <c r="C15" s="291"/>
      <c r="D15" s="291"/>
      <c r="E15" s="291"/>
      <c r="F15" s="291"/>
      <c r="G15" s="291"/>
      <c r="H15" s="291"/>
      <c r="I15" s="291"/>
      <c r="J15" s="291"/>
      <c r="K15" s="291"/>
      <c r="L15" s="291"/>
      <c r="M15" s="291"/>
      <c r="N15" s="299"/>
      <c r="O15" s="299"/>
      <c r="P15" s="299"/>
      <c r="Q15" s="299"/>
      <c r="R15" s="299"/>
      <c r="S15" s="299"/>
      <c r="T15" s="299"/>
      <c r="U15" s="299"/>
      <c r="V15" s="299"/>
      <c r="W15" s="299"/>
      <c r="X15" s="299"/>
      <c r="Y15" s="299"/>
      <c r="Z15" s="299"/>
      <c r="AA15" s="299"/>
      <c r="AB15" s="291"/>
      <c r="AC15" s="291"/>
      <c r="AD15" s="291"/>
      <c r="AE15" s="291"/>
      <c r="AF15" s="291"/>
      <c r="AG15" s="291"/>
      <c r="AH15" s="291"/>
      <c r="AI15" s="291"/>
      <c r="AJ15" s="291"/>
      <c r="AK15" s="292"/>
      <c r="AL15" s="296"/>
      <c r="AM15" s="297"/>
      <c r="AN15" s="297"/>
      <c r="AO15" s="297"/>
      <c r="AP15" s="297"/>
      <c r="AQ15" s="297"/>
      <c r="AR15" s="297"/>
      <c r="AS15" s="297"/>
      <c r="AT15" s="297"/>
      <c r="AU15" s="297"/>
      <c r="AV15" s="297"/>
      <c r="AW15" s="298"/>
    </row>
    <row r="18" spans="1:49" ht="210.75" customHeight="1">
      <c r="A18" s="288" t="s">
        <v>294</v>
      </c>
      <c r="B18" s="288"/>
      <c r="C18" s="288"/>
      <c r="D18" s="288"/>
      <c r="E18" s="288"/>
      <c r="F18" s="288"/>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c r="AG18" s="288"/>
      <c r="AH18" s="288"/>
      <c r="AI18" s="288"/>
      <c r="AJ18" s="288"/>
      <c r="AK18" s="288"/>
      <c r="AL18" s="288"/>
      <c r="AM18" s="288"/>
      <c r="AN18" s="288"/>
      <c r="AO18" s="288"/>
      <c r="AP18" s="288"/>
      <c r="AQ18" s="288"/>
      <c r="AR18" s="288"/>
      <c r="AS18" s="288"/>
      <c r="AT18" s="288"/>
      <c r="AU18" s="288"/>
      <c r="AV18" s="288"/>
      <c r="AW18" s="288"/>
    </row>
    <row r="21" spans="1:49" hidden="1"/>
    <row r="22" spans="1:49" hidden="1"/>
  </sheetData>
  <mergeCells count="13">
    <mergeCell ref="F10:AT10"/>
    <mergeCell ref="F2:AT2"/>
    <mergeCell ref="F3:AX3"/>
    <mergeCell ref="F4:AT4"/>
    <mergeCell ref="A6:AY6"/>
    <mergeCell ref="A8:AY8"/>
    <mergeCell ref="A18:AW18"/>
    <mergeCell ref="J12:O14"/>
    <mergeCell ref="B13:H13"/>
    <mergeCell ref="AB14:AK15"/>
    <mergeCell ref="AL14:AW15"/>
    <mergeCell ref="B15:M15"/>
    <mergeCell ref="N15:AA15"/>
  </mergeCells>
  <phoneticPr fontId="7" type="noConversion"/>
  <pageMargins left="0.7" right="0.51" top="0.75" bottom="0.75" header="0.3" footer="0.3"/>
  <pageSetup paperSize="9" scale="98" fitToHeight="0" orientation="portrait" r:id="rId1"/>
  <rowBreaks count="1" manualBreakCount="1">
    <brk id="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
  <sheetViews>
    <sheetView workbookViewId="0">
      <selection activeCell="A6" sqref="A6:AW23"/>
    </sheetView>
  </sheetViews>
  <sheetFormatPr defaultRowHeight="13.5"/>
  <cols>
    <col min="1" max="1" width="15.5546875" customWidth="1"/>
    <col min="2" max="2" width="15.44140625" customWidth="1"/>
    <col min="3" max="3" width="15.33203125" customWidth="1"/>
    <col min="4" max="4" width="27.33203125" customWidth="1"/>
    <col min="5" max="5" width="15.44140625" customWidth="1"/>
    <col min="6" max="6" width="12.6640625" bestFit="1" customWidth="1"/>
  </cols>
  <sheetData>
    <row r="1" spans="1:6" ht="45.75" customHeight="1">
      <c r="A1" s="304" t="s">
        <v>316</v>
      </c>
      <c r="B1" s="304"/>
      <c r="C1" s="304"/>
      <c r="D1" s="304"/>
      <c r="E1" s="304"/>
    </row>
    <row r="2" spans="1:6" ht="24" customHeight="1" thickBot="1">
      <c r="A2" s="111"/>
      <c r="B2" s="111"/>
      <c r="C2" s="111"/>
      <c r="D2" s="111"/>
      <c r="E2" s="112" t="s">
        <v>317</v>
      </c>
    </row>
    <row r="3" spans="1:6" ht="29.25" customHeight="1">
      <c r="A3" s="142" t="s">
        <v>299</v>
      </c>
      <c r="B3" s="143" t="s">
        <v>230</v>
      </c>
      <c r="C3" s="142" t="s">
        <v>300</v>
      </c>
      <c r="D3" s="144" t="s">
        <v>301</v>
      </c>
      <c r="E3" s="143" t="s">
        <v>230</v>
      </c>
    </row>
    <row r="4" spans="1:6" ht="29.25" customHeight="1">
      <c r="A4" s="114" t="s">
        <v>302</v>
      </c>
      <c r="B4" s="115">
        <v>0</v>
      </c>
      <c r="C4" s="122" t="s">
        <v>303</v>
      </c>
      <c r="D4" s="123" t="s">
        <v>304</v>
      </c>
      <c r="E4" s="124">
        <f>세출2020!E62</f>
        <v>13266080</v>
      </c>
    </row>
    <row r="5" spans="1:6" ht="29.25" customHeight="1">
      <c r="A5" s="116" t="s">
        <v>305</v>
      </c>
      <c r="B5" s="117">
        <f>세입!O37</f>
        <v>-73201</v>
      </c>
      <c r="C5" s="116" t="s">
        <v>306</v>
      </c>
      <c r="D5" s="125" t="s">
        <v>307</v>
      </c>
      <c r="E5" s="117">
        <f>세출2020!E98</f>
        <v>2158620</v>
      </c>
    </row>
    <row r="6" spans="1:6" ht="29.25" customHeight="1">
      <c r="A6" s="116" t="s">
        <v>308</v>
      </c>
      <c r="B6" s="117">
        <f>세입!O38</f>
        <v>-350856.84</v>
      </c>
      <c r="C6" s="311" t="s">
        <v>321</v>
      </c>
      <c r="D6" s="125" t="s">
        <v>323</v>
      </c>
      <c r="E6" s="117">
        <v>-17250</v>
      </c>
      <c r="F6" s="110"/>
    </row>
    <row r="7" spans="1:6" ht="29.25" customHeight="1">
      <c r="A7" s="116"/>
      <c r="B7" s="117"/>
      <c r="C7" s="312"/>
      <c r="D7" s="125" t="s">
        <v>325</v>
      </c>
      <c r="E7" s="117">
        <v>5450</v>
      </c>
      <c r="F7" s="110"/>
    </row>
    <row r="8" spans="1:6" ht="29.25" customHeight="1">
      <c r="A8" s="116"/>
      <c r="B8" s="117"/>
      <c r="C8" s="116" t="s">
        <v>326</v>
      </c>
      <c r="D8" s="125" t="s">
        <v>327</v>
      </c>
      <c r="E8" s="117">
        <v>-5000</v>
      </c>
      <c r="F8" s="110"/>
    </row>
    <row r="9" spans="1:6" ht="29.25" customHeight="1">
      <c r="A9" s="116"/>
      <c r="B9" s="117"/>
      <c r="C9" s="116" t="s">
        <v>322</v>
      </c>
      <c r="D9" s="125" t="s">
        <v>324</v>
      </c>
      <c r="E9" s="117">
        <v>17250</v>
      </c>
      <c r="F9" s="110"/>
    </row>
    <row r="10" spans="1:6" ht="29.25" customHeight="1">
      <c r="A10" s="116"/>
      <c r="B10" s="117"/>
      <c r="C10" s="116" t="s">
        <v>328</v>
      </c>
      <c r="D10" s="126" t="s">
        <v>328</v>
      </c>
      <c r="E10" s="117">
        <f>세출2020!E261</f>
        <v>100000</v>
      </c>
      <c r="F10" s="110"/>
    </row>
    <row r="11" spans="1:6" ht="29.25" customHeight="1">
      <c r="A11" s="118"/>
      <c r="B11" s="119"/>
      <c r="C11" s="118" t="s">
        <v>329</v>
      </c>
      <c r="D11" s="127" t="s">
        <v>330</v>
      </c>
      <c r="E11" s="119">
        <v>-673780</v>
      </c>
      <c r="F11" s="110"/>
    </row>
    <row r="12" spans="1:6" ht="29.25" customHeight="1">
      <c r="A12" s="134" t="s">
        <v>331</v>
      </c>
      <c r="B12" s="135">
        <f>SUM(B4:B11)</f>
        <v>-424057.84</v>
      </c>
      <c r="C12" s="134" t="s">
        <v>331</v>
      </c>
      <c r="D12" s="136"/>
      <c r="E12" s="135">
        <f>SUM(E4:E11)</f>
        <v>14851370</v>
      </c>
      <c r="F12" s="110"/>
    </row>
    <row r="13" spans="1:6" ht="29.25" customHeight="1">
      <c r="A13" s="120" t="s">
        <v>309</v>
      </c>
      <c r="B13" s="121">
        <v>0</v>
      </c>
      <c r="C13" s="128" t="s">
        <v>245</v>
      </c>
      <c r="D13" s="129" t="s">
        <v>245</v>
      </c>
      <c r="E13" s="121">
        <v>0</v>
      </c>
      <c r="F13" s="110"/>
    </row>
    <row r="14" spans="1:6" ht="29.25" customHeight="1">
      <c r="A14" s="116" t="s">
        <v>310</v>
      </c>
      <c r="B14" s="117">
        <f>세입!O39</f>
        <v>80701.81</v>
      </c>
      <c r="C14" s="116" t="s">
        <v>311</v>
      </c>
      <c r="D14" s="126" t="s">
        <v>312</v>
      </c>
      <c r="E14" s="130">
        <f>세출2020!E263</f>
        <v>1603621.81</v>
      </c>
    </row>
    <row r="15" spans="1:6" ht="29.25" customHeight="1">
      <c r="A15" s="307" t="s">
        <v>313</v>
      </c>
      <c r="B15" s="309">
        <f>세입!O40</f>
        <v>359308.73</v>
      </c>
      <c r="C15" s="116" t="s">
        <v>318</v>
      </c>
      <c r="D15" s="126" t="s">
        <v>319</v>
      </c>
      <c r="E15" s="130" t="e">
        <f>세출2020!#REF!</f>
        <v>#REF!</v>
      </c>
    </row>
    <row r="16" spans="1:6" ht="29.25" customHeight="1">
      <c r="A16" s="308"/>
      <c r="B16" s="310"/>
      <c r="C16" s="131" t="s">
        <v>311</v>
      </c>
      <c r="D16" s="132" t="s">
        <v>320</v>
      </c>
      <c r="E16" s="133">
        <v>254148.41</v>
      </c>
    </row>
    <row r="17" spans="1:5" ht="29.25" customHeight="1">
      <c r="A17" s="134" t="s">
        <v>331</v>
      </c>
      <c r="B17" s="135">
        <f>SUM(B13:B16)</f>
        <v>440010.54</v>
      </c>
      <c r="C17" s="134" t="s">
        <v>331</v>
      </c>
      <c r="D17" s="136"/>
      <c r="E17" s="135" t="e">
        <f>SUM(E13:E16)</f>
        <v>#REF!</v>
      </c>
    </row>
    <row r="18" spans="1:5" ht="33" customHeight="1" thickBot="1">
      <c r="A18" s="140" t="s">
        <v>314</v>
      </c>
      <c r="B18" s="141">
        <f>SUM(B17,B12)</f>
        <v>15952.699999999953</v>
      </c>
      <c r="C18" s="305" t="s">
        <v>315</v>
      </c>
      <c r="D18" s="306"/>
      <c r="E18" s="141" t="e">
        <f>SUM(E17,E12)</f>
        <v>#REF!</v>
      </c>
    </row>
    <row r="19" spans="1:5" ht="15.75">
      <c r="A19" s="111"/>
      <c r="B19" s="111"/>
      <c r="C19" s="111"/>
      <c r="D19" s="111"/>
      <c r="E19" s="111"/>
    </row>
    <row r="20" spans="1:5" ht="15.75">
      <c r="A20" s="111"/>
      <c r="B20" s="111"/>
      <c r="C20" s="111"/>
      <c r="D20" s="111"/>
      <c r="E20" s="111"/>
    </row>
    <row r="21" spans="1:5" ht="15.75">
      <c r="A21" s="111"/>
      <c r="B21" s="111"/>
      <c r="C21" s="111"/>
      <c r="D21" s="113"/>
      <c r="E21" s="111"/>
    </row>
  </sheetData>
  <mergeCells count="5">
    <mergeCell ref="A1:E1"/>
    <mergeCell ref="C18:D18"/>
    <mergeCell ref="A15:A16"/>
    <mergeCell ref="B15:B16"/>
    <mergeCell ref="C6:C7"/>
  </mergeCells>
  <phoneticPr fontId="7" type="noConversion"/>
  <pageMargins left="0.7" right="0.7" top="1.22" bottom="0.75" header="0.3" footer="0.3"/>
  <pageSetup paperSize="9" scale="8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P43"/>
  <sheetViews>
    <sheetView view="pageBreakPreview" zoomScale="115" zoomScaleNormal="85" zoomScaleSheetLayoutView="115" zoomScalePageLayoutView="94" workbookViewId="0">
      <pane xSplit="16" ySplit="4" topLeftCell="Q29" activePane="bottomRight" state="frozen"/>
      <selection activeCell="A18" sqref="A18:AW18"/>
      <selection pane="topRight" activeCell="A18" sqref="A18:AW18"/>
      <selection pane="bottomLeft" activeCell="A18" sqref="A18:AW18"/>
      <selection pane="bottomRight" activeCell="A6" sqref="A6:AW23"/>
    </sheetView>
  </sheetViews>
  <sheetFormatPr defaultColWidth="8.88671875" defaultRowHeight="15.75"/>
  <cols>
    <col min="1" max="1" width="12.77734375" style="25" customWidth="1"/>
    <col min="2" max="2" width="15.6640625" style="21" customWidth="1"/>
    <col min="3" max="3" width="11" style="21" customWidth="1"/>
    <col min="4" max="4" width="6.44140625" style="21" customWidth="1"/>
    <col min="5" max="5" width="11" style="42" hidden="1" customWidth="1"/>
    <col min="6" max="6" width="2" style="37" hidden="1" customWidth="1"/>
    <col min="7" max="7" width="4.44140625" style="43" hidden="1" customWidth="1"/>
    <col min="8" max="8" width="3" style="37" hidden="1" customWidth="1"/>
    <col min="9" max="9" width="2" style="37" hidden="1" customWidth="1"/>
    <col min="10" max="10" width="3.5546875" style="43" hidden="1" customWidth="1"/>
    <col min="11" max="11" width="3" style="37" hidden="1" customWidth="1"/>
    <col min="12" max="12" width="2.5546875" style="37" hidden="1" customWidth="1"/>
    <col min="13" max="13" width="15.6640625" style="44" customWidth="1"/>
    <col min="14" max="14" width="19.6640625" style="80" customWidth="1"/>
    <col min="15" max="15" width="15.77734375" style="81" customWidth="1"/>
    <col min="16" max="16" width="14.6640625" style="81" customWidth="1"/>
    <col min="17" max="16384" width="8.88671875" style="37"/>
  </cols>
  <sheetData>
    <row r="1" spans="1:16" ht="47.25" customHeight="1">
      <c r="A1" s="325" t="s">
        <v>218</v>
      </c>
      <c r="B1" s="325"/>
      <c r="C1" s="325"/>
      <c r="D1" s="325"/>
      <c r="E1" s="325"/>
      <c r="F1" s="325"/>
      <c r="G1" s="325"/>
      <c r="H1" s="325"/>
      <c r="I1" s="325"/>
      <c r="J1" s="325"/>
      <c r="K1" s="325"/>
      <c r="L1" s="325"/>
      <c r="M1" s="325"/>
      <c r="N1" s="325"/>
      <c r="O1" s="325"/>
      <c r="P1" s="325"/>
    </row>
    <row r="2" spans="1:16" ht="12.75" customHeight="1">
      <c r="N2" s="45"/>
      <c r="O2" s="46"/>
      <c r="P2" s="47" t="s">
        <v>219</v>
      </c>
    </row>
    <row r="3" spans="1:16" s="48" customFormat="1" ht="24" customHeight="1">
      <c r="A3" s="326" t="s">
        <v>220</v>
      </c>
      <c r="B3" s="327"/>
      <c r="C3" s="327"/>
      <c r="D3" s="327"/>
      <c r="E3" s="327"/>
      <c r="F3" s="327"/>
      <c r="G3" s="327"/>
      <c r="H3" s="327"/>
      <c r="I3" s="327"/>
      <c r="J3" s="327"/>
      <c r="K3" s="327"/>
      <c r="L3" s="327"/>
      <c r="M3" s="327"/>
      <c r="N3" s="327"/>
      <c r="O3" s="327"/>
      <c r="P3" s="328"/>
    </row>
    <row r="4" spans="1:16" s="48" customFormat="1" ht="24" customHeight="1">
      <c r="A4" s="49" t="s">
        <v>221</v>
      </c>
      <c r="B4" s="49" t="s">
        <v>222</v>
      </c>
      <c r="C4" s="49" t="s">
        <v>223</v>
      </c>
      <c r="D4" s="49" t="s">
        <v>224</v>
      </c>
      <c r="E4" s="50" t="s">
        <v>225</v>
      </c>
      <c r="F4" s="329" t="s">
        <v>226</v>
      </c>
      <c r="G4" s="329"/>
      <c r="H4" s="329"/>
      <c r="I4" s="329" t="s">
        <v>227</v>
      </c>
      <c r="J4" s="329"/>
      <c r="K4" s="329"/>
      <c r="L4" s="329"/>
      <c r="M4" s="51" t="s">
        <v>228</v>
      </c>
      <c r="N4" s="52" t="s">
        <v>229</v>
      </c>
      <c r="O4" s="53" t="s">
        <v>230</v>
      </c>
      <c r="P4" s="53" t="s">
        <v>231</v>
      </c>
    </row>
    <row r="5" spans="1:16" s="48" customFormat="1" ht="21.75" customHeight="1">
      <c r="A5" s="101" t="s">
        <v>232</v>
      </c>
      <c r="B5" s="316"/>
      <c r="C5" s="316"/>
      <c r="D5" s="316"/>
      <c r="E5" s="316"/>
      <c r="F5" s="316"/>
      <c r="G5" s="316"/>
      <c r="H5" s="316"/>
      <c r="I5" s="316"/>
      <c r="J5" s="316"/>
      <c r="K5" s="316"/>
      <c r="L5" s="316"/>
      <c r="M5" s="316"/>
      <c r="N5" s="316"/>
      <c r="O5" s="316"/>
      <c r="P5" s="316"/>
    </row>
    <row r="6" spans="1:16" ht="21.75" customHeight="1">
      <c r="A6" s="316"/>
      <c r="B6" s="54" t="s">
        <v>233</v>
      </c>
      <c r="C6" s="54" t="s">
        <v>233</v>
      </c>
      <c r="D6" s="54"/>
      <c r="E6" s="55">
        <v>8000</v>
      </c>
      <c r="F6" s="56" t="s">
        <v>234</v>
      </c>
      <c r="G6" s="57">
        <v>20</v>
      </c>
      <c r="H6" s="56" t="s">
        <v>16</v>
      </c>
      <c r="I6" s="56" t="s">
        <v>234</v>
      </c>
      <c r="J6" s="57">
        <v>1</v>
      </c>
      <c r="K6" s="56" t="s">
        <v>235</v>
      </c>
      <c r="L6" s="56" t="s">
        <v>236</v>
      </c>
      <c r="M6" s="58">
        <f>E6*G6*J6</f>
        <v>160000</v>
      </c>
      <c r="N6" s="59"/>
      <c r="O6" s="137">
        <v>0</v>
      </c>
      <c r="P6" s="137">
        <f t="shared" ref="P6:P42" si="0">M6+O6</f>
        <v>160000</v>
      </c>
    </row>
    <row r="7" spans="1:16" s="62" customFormat="1" ht="21.75" customHeight="1">
      <c r="A7" s="316"/>
      <c r="B7" s="330" t="s">
        <v>38</v>
      </c>
      <c r="C7" s="331"/>
      <c r="D7" s="331"/>
      <c r="E7" s="331"/>
      <c r="F7" s="331"/>
      <c r="G7" s="331"/>
      <c r="H7" s="331"/>
      <c r="I7" s="331"/>
      <c r="J7" s="331"/>
      <c r="K7" s="331"/>
      <c r="L7" s="332"/>
      <c r="M7" s="60">
        <f>SUM(M6)</f>
        <v>160000</v>
      </c>
      <c r="N7" s="61"/>
      <c r="O7" s="138">
        <f>SUM(O6)</f>
        <v>0</v>
      </c>
      <c r="P7" s="138">
        <f t="shared" si="0"/>
        <v>160000</v>
      </c>
    </row>
    <row r="8" spans="1:16" ht="21.75" customHeight="1">
      <c r="A8" s="316"/>
      <c r="B8" s="54" t="s">
        <v>237</v>
      </c>
      <c r="C8" s="316"/>
      <c r="D8" s="316"/>
      <c r="E8" s="316"/>
      <c r="F8" s="316"/>
      <c r="G8" s="316"/>
      <c r="H8" s="316"/>
      <c r="I8" s="316"/>
      <c r="J8" s="316"/>
      <c r="K8" s="316"/>
      <c r="L8" s="316"/>
      <c r="M8" s="316"/>
      <c r="N8" s="63"/>
      <c r="O8" s="137"/>
      <c r="P8" s="137"/>
    </row>
    <row r="9" spans="1:16" ht="21.75" customHeight="1">
      <c r="A9" s="316"/>
      <c r="B9" s="316"/>
      <c r="C9" s="64" t="s">
        <v>238</v>
      </c>
      <c r="D9" s="65"/>
      <c r="E9" s="55">
        <v>25800</v>
      </c>
      <c r="F9" s="56" t="s">
        <v>12</v>
      </c>
      <c r="G9" s="57">
        <v>20</v>
      </c>
      <c r="H9" s="56" t="s">
        <v>239</v>
      </c>
      <c r="I9" s="56" t="s">
        <v>234</v>
      </c>
      <c r="J9" s="57">
        <v>1</v>
      </c>
      <c r="K9" s="56" t="s">
        <v>240</v>
      </c>
      <c r="L9" s="56" t="s">
        <v>236</v>
      </c>
      <c r="M9" s="58">
        <f>E9*G9*J9</f>
        <v>516000</v>
      </c>
      <c r="N9" s="59"/>
      <c r="O9" s="137">
        <v>0</v>
      </c>
      <c r="P9" s="137">
        <f t="shared" si="0"/>
        <v>516000</v>
      </c>
    </row>
    <row r="10" spans="1:16" ht="21.75" customHeight="1">
      <c r="A10" s="316"/>
      <c r="B10" s="316"/>
      <c r="C10" s="54" t="s">
        <v>241</v>
      </c>
      <c r="D10" s="54"/>
      <c r="E10" s="55">
        <v>25800</v>
      </c>
      <c r="F10" s="56" t="s">
        <v>234</v>
      </c>
      <c r="G10" s="57">
        <v>100</v>
      </c>
      <c r="H10" s="56" t="s">
        <v>239</v>
      </c>
      <c r="I10" s="56" t="s">
        <v>12</v>
      </c>
      <c r="J10" s="57">
        <v>1</v>
      </c>
      <c r="K10" s="56" t="s">
        <v>28</v>
      </c>
      <c r="L10" s="56" t="s">
        <v>236</v>
      </c>
      <c r="M10" s="58">
        <f>E10*G10*J10</f>
        <v>2580000</v>
      </c>
      <c r="N10" s="59"/>
      <c r="O10" s="137">
        <v>0</v>
      </c>
      <c r="P10" s="137">
        <f t="shared" si="0"/>
        <v>2580000</v>
      </c>
    </row>
    <row r="11" spans="1:16" ht="21.75" customHeight="1">
      <c r="A11" s="316"/>
      <c r="B11" s="316"/>
      <c r="C11" s="54" t="s">
        <v>242</v>
      </c>
      <c r="D11" s="54"/>
      <c r="E11" s="55">
        <v>30900</v>
      </c>
      <c r="F11" s="56" t="s">
        <v>234</v>
      </c>
      <c r="G11" s="57">
        <v>85</v>
      </c>
      <c r="H11" s="56" t="s">
        <v>239</v>
      </c>
      <c r="I11" s="56" t="s">
        <v>234</v>
      </c>
      <c r="J11" s="57">
        <v>1</v>
      </c>
      <c r="K11" s="56" t="s">
        <v>28</v>
      </c>
      <c r="L11" s="56" t="s">
        <v>236</v>
      </c>
      <c r="M11" s="58">
        <f>E11*G11*J11</f>
        <v>2626500</v>
      </c>
      <c r="N11" s="59"/>
      <c r="O11" s="137">
        <v>0</v>
      </c>
      <c r="P11" s="137">
        <f t="shared" si="0"/>
        <v>2626500</v>
      </c>
    </row>
    <row r="12" spans="1:16" ht="21.75" customHeight="1">
      <c r="A12" s="316"/>
      <c r="B12" s="316"/>
      <c r="C12" s="54" t="s">
        <v>243</v>
      </c>
      <c r="D12" s="54"/>
      <c r="E12" s="55">
        <v>36100</v>
      </c>
      <c r="F12" s="56" t="s">
        <v>12</v>
      </c>
      <c r="G12" s="57">
        <v>85</v>
      </c>
      <c r="H12" s="56" t="s">
        <v>16</v>
      </c>
      <c r="I12" s="56" t="s">
        <v>234</v>
      </c>
      <c r="J12" s="57">
        <v>1</v>
      </c>
      <c r="K12" s="56" t="s">
        <v>240</v>
      </c>
      <c r="L12" s="56" t="s">
        <v>17</v>
      </c>
      <c r="M12" s="58">
        <f>E12*G12*J12</f>
        <v>3068500</v>
      </c>
      <c r="N12" s="59"/>
      <c r="O12" s="137">
        <v>0</v>
      </c>
      <c r="P12" s="137">
        <f t="shared" si="0"/>
        <v>3068500</v>
      </c>
    </row>
    <row r="13" spans="1:16" s="62" customFormat="1" ht="21.75" customHeight="1">
      <c r="A13" s="316"/>
      <c r="B13" s="330" t="s">
        <v>244</v>
      </c>
      <c r="C13" s="331"/>
      <c r="D13" s="331"/>
      <c r="E13" s="331"/>
      <c r="F13" s="331"/>
      <c r="G13" s="331"/>
      <c r="H13" s="331"/>
      <c r="I13" s="331"/>
      <c r="J13" s="331"/>
      <c r="K13" s="331"/>
      <c r="L13" s="332"/>
      <c r="M13" s="60">
        <f>SUM(M9:M12)</f>
        <v>8791000</v>
      </c>
      <c r="N13" s="61"/>
      <c r="O13" s="138">
        <f>SUM(O8:O12)</f>
        <v>0</v>
      </c>
      <c r="P13" s="138">
        <f t="shared" si="0"/>
        <v>8791000</v>
      </c>
    </row>
    <row r="14" spans="1:16" ht="21.75" customHeight="1">
      <c r="A14" s="316"/>
      <c r="B14" s="54" t="s">
        <v>245</v>
      </c>
      <c r="C14" s="316"/>
      <c r="D14" s="316"/>
      <c r="E14" s="316"/>
      <c r="F14" s="316"/>
      <c r="G14" s="316"/>
      <c r="H14" s="316"/>
      <c r="I14" s="316"/>
      <c r="J14" s="316"/>
      <c r="K14" s="316"/>
      <c r="L14" s="316"/>
      <c r="M14" s="316"/>
      <c r="N14" s="63"/>
      <c r="O14" s="137"/>
      <c r="P14" s="137"/>
    </row>
    <row r="15" spans="1:16" ht="21.75" customHeight="1">
      <c r="A15" s="316"/>
      <c r="B15" s="316"/>
      <c r="C15" s="321" t="s">
        <v>246</v>
      </c>
      <c r="D15" s="54" t="s">
        <v>241</v>
      </c>
      <c r="E15" s="66">
        <v>1000</v>
      </c>
      <c r="F15" s="56" t="s">
        <v>12</v>
      </c>
      <c r="G15" s="57">
        <v>110</v>
      </c>
      <c r="H15" s="56" t="s">
        <v>16</v>
      </c>
      <c r="I15" s="56" t="s">
        <v>12</v>
      </c>
      <c r="J15" s="57">
        <v>1</v>
      </c>
      <c r="K15" s="56" t="s">
        <v>235</v>
      </c>
      <c r="L15" s="56" t="s">
        <v>236</v>
      </c>
      <c r="M15" s="58">
        <f t="shared" ref="M15:M22" si="1">E15*G15*J15</f>
        <v>110000</v>
      </c>
      <c r="N15" s="59"/>
      <c r="O15" s="137">
        <v>0</v>
      </c>
      <c r="P15" s="137">
        <f t="shared" si="0"/>
        <v>110000</v>
      </c>
    </row>
    <row r="16" spans="1:16" ht="21.75" customHeight="1">
      <c r="A16" s="316"/>
      <c r="B16" s="316"/>
      <c r="C16" s="321"/>
      <c r="D16" s="54" t="s">
        <v>199</v>
      </c>
      <c r="E16" s="66">
        <v>1000</v>
      </c>
      <c r="F16" s="56" t="s">
        <v>234</v>
      </c>
      <c r="G16" s="57">
        <v>90</v>
      </c>
      <c r="H16" s="56" t="s">
        <v>239</v>
      </c>
      <c r="I16" s="56" t="s">
        <v>12</v>
      </c>
      <c r="J16" s="57">
        <v>1</v>
      </c>
      <c r="K16" s="56" t="s">
        <v>235</v>
      </c>
      <c r="L16" s="56" t="s">
        <v>236</v>
      </c>
      <c r="M16" s="58">
        <f t="shared" si="1"/>
        <v>90000</v>
      </c>
      <c r="N16" s="59"/>
      <c r="O16" s="137">
        <v>0</v>
      </c>
      <c r="P16" s="137">
        <f t="shared" si="0"/>
        <v>90000</v>
      </c>
    </row>
    <row r="17" spans="1:16" ht="21.75" customHeight="1">
      <c r="A17" s="316"/>
      <c r="B17" s="316"/>
      <c r="C17" s="321"/>
      <c r="D17" s="54" t="s">
        <v>200</v>
      </c>
      <c r="E17" s="66">
        <v>1000</v>
      </c>
      <c r="F17" s="56" t="s">
        <v>12</v>
      </c>
      <c r="G17" s="57">
        <v>90</v>
      </c>
      <c r="H17" s="56" t="s">
        <v>16</v>
      </c>
      <c r="I17" s="56" t="s">
        <v>12</v>
      </c>
      <c r="J17" s="57">
        <v>1</v>
      </c>
      <c r="K17" s="56" t="s">
        <v>25</v>
      </c>
      <c r="L17" s="56" t="s">
        <v>17</v>
      </c>
      <c r="M17" s="58">
        <f t="shared" si="1"/>
        <v>90000</v>
      </c>
      <c r="N17" s="59"/>
      <c r="O17" s="137">
        <v>0</v>
      </c>
      <c r="P17" s="137">
        <f t="shared" si="0"/>
        <v>90000</v>
      </c>
    </row>
    <row r="18" spans="1:16" ht="21.75" customHeight="1">
      <c r="A18" s="316"/>
      <c r="B18" s="316"/>
      <c r="C18" s="54" t="s">
        <v>247</v>
      </c>
      <c r="D18" s="54" t="s">
        <v>248</v>
      </c>
      <c r="E18" s="66">
        <v>25</v>
      </c>
      <c r="F18" s="56" t="s">
        <v>12</v>
      </c>
      <c r="G18" s="57">
        <v>310</v>
      </c>
      <c r="H18" s="56" t="s">
        <v>249</v>
      </c>
      <c r="I18" s="56" t="s">
        <v>234</v>
      </c>
      <c r="J18" s="57">
        <v>175</v>
      </c>
      <c r="K18" s="56" t="s">
        <v>235</v>
      </c>
      <c r="L18" s="56" t="s">
        <v>236</v>
      </c>
      <c r="M18" s="58">
        <f t="shared" si="1"/>
        <v>1356250</v>
      </c>
      <c r="N18" s="59"/>
      <c r="O18" s="137">
        <v>0</v>
      </c>
      <c r="P18" s="137">
        <f t="shared" si="0"/>
        <v>1356250</v>
      </c>
    </row>
    <row r="19" spans="1:16" ht="21.75" customHeight="1">
      <c r="A19" s="316"/>
      <c r="B19" s="316"/>
      <c r="C19" s="321" t="s">
        <v>197</v>
      </c>
      <c r="D19" s="54" t="s">
        <v>198</v>
      </c>
      <c r="E19" s="66">
        <v>1000</v>
      </c>
      <c r="F19" s="56" t="s">
        <v>12</v>
      </c>
      <c r="G19" s="57">
        <v>110</v>
      </c>
      <c r="H19" s="56" t="s">
        <v>16</v>
      </c>
      <c r="I19" s="56" t="s">
        <v>12</v>
      </c>
      <c r="J19" s="57">
        <v>1</v>
      </c>
      <c r="K19" s="56" t="s">
        <v>28</v>
      </c>
      <c r="L19" s="56" t="s">
        <v>17</v>
      </c>
      <c r="M19" s="58">
        <f t="shared" si="1"/>
        <v>110000</v>
      </c>
      <c r="N19" s="59"/>
      <c r="O19" s="137">
        <v>0</v>
      </c>
      <c r="P19" s="137">
        <f t="shared" si="0"/>
        <v>110000</v>
      </c>
    </row>
    <row r="20" spans="1:16" ht="21.75" customHeight="1">
      <c r="A20" s="316"/>
      <c r="B20" s="316"/>
      <c r="C20" s="321"/>
      <c r="D20" s="54" t="s">
        <v>242</v>
      </c>
      <c r="E20" s="66">
        <v>1000</v>
      </c>
      <c r="F20" s="56" t="s">
        <v>12</v>
      </c>
      <c r="G20" s="57">
        <v>80</v>
      </c>
      <c r="H20" s="56" t="s">
        <v>16</v>
      </c>
      <c r="I20" s="56" t="s">
        <v>12</v>
      </c>
      <c r="J20" s="57">
        <v>1</v>
      </c>
      <c r="K20" s="56" t="s">
        <v>28</v>
      </c>
      <c r="L20" s="56" t="s">
        <v>17</v>
      </c>
      <c r="M20" s="58">
        <f t="shared" si="1"/>
        <v>80000</v>
      </c>
      <c r="N20" s="59"/>
      <c r="O20" s="137">
        <v>0</v>
      </c>
      <c r="P20" s="137">
        <f t="shared" si="0"/>
        <v>80000</v>
      </c>
    </row>
    <row r="21" spans="1:16" ht="21.75" customHeight="1">
      <c r="A21" s="316"/>
      <c r="B21" s="316"/>
      <c r="C21" s="321"/>
      <c r="D21" s="54" t="s">
        <v>243</v>
      </c>
      <c r="E21" s="66">
        <v>1000</v>
      </c>
      <c r="F21" s="56" t="s">
        <v>12</v>
      </c>
      <c r="G21" s="57">
        <v>80</v>
      </c>
      <c r="H21" s="56" t="s">
        <v>16</v>
      </c>
      <c r="I21" s="56" t="s">
        <v>234</v>
      </c>
      <c r="J21" s="57">
        <v>1</v>
      </c>
      <c r="K21" s="56" t="s">
        <v>28</v>
      </c>
      <c r="L21" s="56" t="s">
        <v>17</v>
      </c>
      <c r="M21" s="58">
        <f t="shared" si="1"/>
        <v>80000</v>
      </c>
      <c r="N21" s="59"/>
      <c r="O21" s="137">
        <v>0</v>
      </c>
      <c r="P21" s="137">
        <f t="shared" si="0"/>
        <v>80000</v>
      </c>
    </row>
    <row r="22" spans="1:16" ht="21.75" customHeight="1">
      <c r="A22" s="316"/>
      <c r="B22" s="316"/>
      <c r="C22" s="54" t="s">
        <v>250</v>
      </c>
      <c r="D22" s="54" t="s">
        <v>251</v>
      </c>
      <c r="E22" s="66">
        <v>44</v>
      </c>
      <c r="F22" s="56" t="s">
        <v>12</v>
      </c>
      <c r="G22" s="57">
        <v>260</v>
      </c>
      <c r="H22" s="56" t="s">
        <v>16</v>
      </c>
      <c r="I22" s="56" t="s">
        <v>12</v>
      </c>
      <c r="J22" s="57">
        <v>183</v>
      </c>
      <c r="K22" s="56" t="s">
        <v>252</v>
      </c>
      <c r="L22" s="56" t="s">
        <v>17</v>
      </c>
      <c r="M22" s="58">
        <f t="shared" si="1"/>
        <v>2093520</v>
      </c>
      <c r="N22" s="59"/>
      <c r="O22" s="137">
        <v>0</v>
      </c>
      <c r="P22" s="137">
        <f t="shared" si="0"/>
        <v>2093520</v>
      </c>
    </row>
    <row r="23" spans="1:16" s="62" customFormat="1" ht="21.75" customHeight="1">
      <c r="A23" s="316"/>
      <c r="B23" s="330" t="s">
        <v>38</v>
      </c>
      <c r="C23" s="331"/>
      <c r="D23" s="331"/>
      <c r="E23" s="331"/>
      <c r="F23" s="331"/>
      <c r="G23" s="331"/>
      <c r="H23" s="331"/>
      <c r="I23" s="331"/>
      <c r="J23" s="331"/>
      <c r="K23" s="331"/>
      <c r="L23" s="332"/>
      <c r="M23" s="60">
        <f>SUM(M15:M22)</f>
        <v>4009770</v>
      </c>
      <c r="N23" s="61"/>
      <c r="O23" s="145">
        <f>SUM(O14:O22)</f>
        <v>0</v>
      </c>
      <c r="P23" s="145">
        <f t="shared" si="0"/>
        <v>4009770</v>
      </c>
    </row>
    <row r="24" spans="1:16" s="70" customFormat="1" ht="21.75" customHeight="1">
      <c r="A24" s="317" t="s">
        <v>42</v>
      </c>
      <c r="B24" s="318"/>
      <c r="C24" s="318"/>
      <c r="D24" s="318"/>
      <c r="E24" s="318"/>
      <c r="F24" s="318"/>
      <c r="G24" s="318"/>
      <c r="H24" s="318"/>
      <c r="I24" s="318"/>
      <c r="J24" s="318"/>
      <c r="K24" s="319"/>
      <c r="L24" s="67"/>
      <c r="M24" s="68">
        <f>M7+M13+M23</f>
        <v>12960770</v>
      </c>
      <c r="N24" s="69"/>
      <c r="O24" s="146">
        <f>SUM(O7,O13,O23)</f>
        <v>0</v>
      </c>
      <c r="P24" s="147">
        <f t="shared" si="0"/>
        <v>12960770</v>
      </c>
    </row>
    <row r="25" spans="1:16" s="70" customFormat="1" ht="21.75" customHeight="1">
      <c r="A25" s="71" t="s">
        <v>253</v>
      </c>
      <c r="B25" s="39"/>
      <c r="C25" s="39"/>
      <c r="D25" s="39"/>
      <c r="E25" s="39"/>
      <c r="F25" s="39"/>
      <c r="G25" s="39"/>
      <c r="H25" s="39"/>
      <c r="I25" s="39"/>
      <c r="J25" s="39"/>
      <c r="K25" s="39"/>
      <c r="L25" s="39"/>
      <c r="M25" s="72"/>
      <c r="N25" s="73"/>
      <c r="O25" s="148"/>
      <c r="P25" s="148"/>
    </row>
    <row r="26" spans="1:16" ht="21.75" customHeight="1">
      <c r="A26" s="316"/>
      <c r="B26" s="54" t="s">
        <v>254</v>
      </c>
      <c r="C26" s="54" t="s">
        <v>254</v>
      </c>
      <c r="D26" s="54"/>
      <c r="E26" s="55">
        <v>2600000</v>
      </c>
      <c r="F26" s="56" t="s">
        <v>12</v>
      </c>
      <c r="G26" s="57">
        <v>1</v>
      </c>
      <c r="H26" s="56" t="s">
        <v>28</v>
      </c>
      <c r="I26" s="56" t="s">
        <v>12</v>
      </c>
      <c r="J26" s="57">
        <v>1</v>
      </c>
      <c r="K26" s="56" t="s">
        <v>25</v>
      </c>
      <c r="L26" s="56" t="s">
        <v>17</v>
      </c>
      <c r="M26" s="58">
        <f t="shared" ref="M26:M27" si="2">E26*G26*J26</f>
        <v>2600000</v>
      </c>
      <c r="N26" s="59"/>
      <c r="O26" s="148">
        <v>0</v>
      </c>
      <c r="P26" s="148">
        <f t="shared" si="0"/>
        <v>2600000</v>
      </c>
    </row>
    <row r="27" spans="1:16" ht="21.75" customHeight="1">
      <c r="A27" s="316"/>
      <c r="B27" s="54" t="s">
        <v>255</v>
      </c>
      <c r="C27" s="54" t="s">
        <v>256</v>
      </c>
      <c r="D27" s="54"/>
      <c r="E27" s="55">
        <v>1600000</v>
      </c>
      <c r="F27" s="56" t="s">
        <v>12</v>
      </c>
      <c r="G27" s="57">
        <v>1</v>
      </c>
      <c r="H27" s="56" t="s">
        <v>28</v>
      </c>
      <c r="I27" s="56" t="s">
        <v>12</v>
      </c>
      <c r="J27" s="57">
        <v>1</v>
      </c>
      <c r="K27" s="56" t="s">
        <v>25</v>
      </c>
      <c r="L27" s="56" t="s">
        <v>17</v>
      </c>
      <c r="M27" s="58">
        <f t="shared" si="2"/>
        <v>1600000</v>
      </c>
      <c r="N27" s="59"/>
      <c r="O27" s="148">
        <v>0</v>
      </c>
      <c r="P27" s="148">
        <f t="shared" si="0"/>
        <v>1600000</v>
      </c>
    </row>
    <row r="28" spans="1:16" s="62" customFormat="1" ht="21.75" customHeight="1">
      <c r="A28" s="317" t="s">
        <v>42</v>
      </c>
      <c r="B28" s="318"/>
      <c r="C28" s="318"/>
      <c r="D28" s="318"/>
      <c r="E28" s="318"/>
      <c r="F28" s="318"/>
      <c r="G28" s="318"/>
      <c r="H28" s="318"/>
      <c r="I28" s="318"/>
      <c r="J28" s="318"/>
      <c r="K28" s="319"/>
      <c r="L28" s="67"/>
      <c r="M28" s="68">
        <f>SUM(M26:M27)</f>
        <v>4200000</v>
      </c>
      <c r="N28" s="69"/>
      <c r="O28" s="146">
        <f>SUM(O25:O27)</f>
        <v>0</v>
      </c>
      <c r="P28" s="147">
        <f t="shared" si="0"/>
        <v>4200000</v>
      </c>
    </row>
    <row r="29" spans="1:16" s="74" customFormat="1" ht="21.75" customHeight="1">
      <c r="A29" s="320" t="s">
        <v>257</v>
      </c>
      <c r="B29" s="320"/>
      <c r="C29" s="320"/>
      <c r="D29" s="320"/>
      <c r="E29" s="320"/>
      <c r="F29" s="320"/>
      <c r="G29" s="320"/>
      <c r="H29" s="320"/>
      <c r="I29" s="320"/>
      <c r="J29" s="320"/>
      <c r="K29" s="320"/>
      <c r="L29" s="320"/>
      <c r="M29" s="320"/>
      <c r="N29" s="39"/>
      <c r="O29" s="148"/>
      <c r="P29" s="148"/>
    </row>
    <row r="30" spans="1:16" s="74" customFormat="1" ht="21.75" customHeight="1">
      <c r="A30" s="320"/>
      <c r="B30" s="321" t="s">
        <v>258</v>
      </c>
      <c r="C30" s="71" t="s">
        <v>259</v>
      </c>
      <c r="D30" s="71"/>
      <c r="E30" s="55">
        <v>300</v>
      </c>
      <c r="F30" s="56" t="s">
        <v>12</v>
      </c>
      <c r="G30" s="57">
        <v>8</v>
      </c>
      <c r="H30" s="56" t="s">
        <v>16</v>
      </c>
      <c r="I30" s="56" t="s">
        <v>12</v>
      </c>
      <c r="J30" s="57">
        <v>4</v>
      </c>
      <c r="K30" s="56" t="s">
        <v>25</v>
      </c>
      <c r="L30" s="56" t="s">
        <v>17</v>
      </c>
      <c r="M30" s="58">
        <f t="shared" ref="M30:M31" si="3">E30*G30*J30</f>
        <v>9600</v>
      </c>
      <c r="N30" s="59"/>
      <c r="O30" s="148">
        <v>0</v>
      </c>
      <c r="P30" s="148">
        <f t="shared" si="0"/>
        <v>9600</v>
      </c>
    </row>
    <row r="31" spans="1:16" s="74" customFormat="1" ht="21.75" customHeight="1">
      <c r="A31" s="320"/>
      <c r="B31" s="321"/>
      <c r="C31" s="71" t="s">
        <v>260</v>
      </c>
      <c r="D31" s="71"/>
      <c r="E31" s="55">
        <v>4000</v>
      </c>
      <c r="F31" s="56" t="s">
        <v>12</v>
      </c>
      <c r="G31" s="57">
        <v>1</v>
      </c>
      <c r="H31" s="56" t="s">
        <v>28</v>
      </c>
      <c r="I31" s="56" t="s">
        <v>12</v>
      </c>
      <c r="J31" s="57">
        <v>5</v>
      </c>
      <c r="K31" s="56" t="s">
        <v>25</v>
      </c>
      <c r="L31" s="56" t="s">
        <v>17</v>
      </c>
      <c r="M31" s="58">
        <f t="shared" si="3"/>
        <v>20000</v>
      </c>
      <c r="N31" s="59"/>
      <c r="O31" s="148">
        <v>0</v>
      </c>
      <c r="P31" s="148">
        <f t="shared" si="0"/>
        <v>20000</v>
      </c>
    </row>
    <row r="32" spans="1:16" ht="21.75" customHeight="1">
      <c r="A32" s="320"/>
      <c r="B32" s="321"/>
      <c r="C32" s="54" t="s">
        <v>261</v>
      </c>
      <c r="D32" s="54"/>
      <c r="E32" s="55">
        <v>5</v>
      </c>
      <c r="F32" s="56" t="s">
        <v>12</v>
      </c>
      <c r="G32" s="57">
        <v>400</v>
      </c>
      <c r="H32" s="56" t="s">
        <v>16</v>
      </c>
      <c r="I32" s="56" t="s">
        <v>234</v>
      </c>
      <c r="J32" s="57">
        <v>10</v>
      </c>
      <c r="K32" s="56" t="s">
        <v>25</v>
      </c>
      <c r="L32" s="56" t="s">
        <v>17</v>
      </c>
      <c r="M32" s="58">
        <f>E32*G32*J32</f>
        <v>20000</v>
      </c>
      <c r="N32" s="59"/>
      <c r="O32" s="148">
        <v>0</v>
      </c>
      <c r="P32" s="148">
        <f t="shared" si="0"/>
        <v>20000</v>
      </c>
    </row>
    <row r="33" spans="1:16" ht="21.75" customHeight="1">
      <c r="A33" s="320"/>
      <c r="B33" s="321" t="s">
        <v>262</v>
      </c>
      <c r="C33" s="54" t="s">
        <v>263</v>
      </c>
      <c r="D33" s="54"/>
      <c r="E33" s="55">
        <v>2000</v>
      </c>
      <c r="F33" s="56" t="s">
        <v>12</v>
      </c>
      <c r="G33" s="57">
        <v>1</v>
      </c>
      <c r="H33" s="56" t="s">
        <v>28</v>
      </c>
      <c r="I33" s="56" t="s">
        <v>12</v>
      </c>
      <c r="J33" s="57">
        <v>40</v>
      </c>
      <c r="K33" s="56" t="s">
        <v>25</v>
      </c>
      <c r="L33" s="56" t="s">
        <v>17</v>
      </c>
      <c r="M33" s="58">
        <f>E33*G33*J33</f>
        <v>80000</v>
      </c>
      <c r="N33" s="59"/>
      <c r="O33" s="148">
        <v>0</v>
      </c>
      <c r="P33" s="148">
        <f t="shared" si="0"/>
        <v>80000</v>
      </c>
    </row>
    <row r="34" spans="1:16" ht="21.75" customHeight="1">
      <c r="A34" s="320"/>
      <c r="B34" s="321"/>
      <c r="C34" s="54" t="s">
        <v>264</v>
      </c>
      <c r="D34" s="54"/>
      <c r="E34" s="55">
        <v>2000</v>
      </c>
      <c r="F34" s="56" t="s">
        <v>12</v>
      </c>
      <c r="G34" s="57">
        <v>1</v>
      </c>
      <c r="H34" s="56" t="s">
        <v>28</v>
      </c>
      <c r="I34" s="56" t="s">
        <v>12</v>
      </c>
      <c r="J34" s="57">
        <v>25</v>
      </c>
      <c r="K34" s="56" t="s">
        <v>25</v>
      </c>
      <c r="L34" s="56" t="s">
        <v>17</v>
      </c>
      <c r="M34" s="58">
        <f>E34*G34*J34</f>
        <v>50000</v>
      </c>
      <c r="N34" s="59"/>
      <c r="O34" s="148">
        <v>0</v>
      </c>
      <c r="P34" s="148">
        <f t="shared" si="0"/>
        <v>50000</v>
      </c>
    </row>
    <row r="35" spans="1:16" s="62" customFormat="1" ht="21.75" customHeight="1">
      <c r="A35" s="317" t="s">
        <v>42</v>
      </c>
      <c r="B35" s="318"/>
      <c r="C35" s="318"/>
      <c r="D35" s="318"/>
      <c r="E35" s="318"/>
      <c r="F35" s="318"/>
      <c r="G35" s="318"/>
      <c r="H35" s="318"/>
      <c r="I35" s="318"/>
      <c r="J35" s="318"/>
      <c r="K35" s="319"/>
      <c r="L35" s="67"/>
      <c r="M35" s="68">
        <f>SUM(M30:M34)</f>
        <v>179600</v>
      </c>
      <c r="N35" s="69"/>
      <c r="O35" s="146">
        <f>SUM(O29:O34)</f>
        <v>0</v>
      </c>
      <c r="P35" s="147">
        <f t="shared" si="0"/>
        <v>179600</v>
      </c>
    </row>
    <row r="36" spans="1:16" ht="21.75" customHeight="1">
      <c r="A36" s="316" t="s">
        <v>265</v>
      </c>
      <c r="B36" s="322"/>
      <c r="C36" s="323"/>
      <c r="D36" s="323"/>
      <c r="E36" s="323"/>
      <c r="F36" s="323"/>
      <c r="G36" s="323"/>
      <c r="H36" s="323"/>
      <c r="I36" s="323"/>
      <c r="J36" s="323"/>
      <c r="K36" s="323"/>
      <c r="L36" s="323"/>
      <c r="M36" s="324"/>
      <c r="N36" s="63"/>
      <c r="O36" s="139"/>
      <c r="P36" s="137"/>
    </row>
    <row r="37" spans="1:16" ht="21.75" customHeight="1">
      <c r="A37" s="316"/>
      <c r="B37" s="54" t="s">
        <v>266</v>
      </c>
      <c r="C37" s="54" t="s">
        <v>266</v>
      </c>
      <c r="D37" s="54"/>
      <c r="E37" s="55">
        <v>150000</v>
      </c>
      <c r="F37" s="56" t="s">
        <v>12</v>
      </c>
      <c r="G37" s="57">
        <v>1</v>
      </c>
      <c r="H37" s="56" t="s">
        <v>28</v>
      </c>
      <c r="I37" s="56" t="s">
        <v>12</v>
      </c>
      <c r="J37" s="57">
        <v>1</v>
      </c>
      <c r="K37" s="56" t="s">
        <v>25</v>
      </c>
      <c r="L37" s="56" t="s">
        <v>17</v>
      </c>
      <c r="M37" s="58">
        <f>E37*G37*J37</f>
        <v>150000</v>
      </c>
      <c r="N37" s="75" t="s">
        <v>267</v>
      </c>
      <c r="O37" s="139">
        <v>-73201</v>
      </c>
      <c r="P37" s="137">
        <f t="shared" si="0"/>
        <v>76799</v>
      </c>
    </row>
    <row r="38" spans="1:16" ht="21.75" customHeight="1">
      <c r="A38" s="316"/>
      <c r="B38" s="321" t="s">
        <v>268</v>
      </c>
      <c r="C38" s="54" t="s">
        <v>269</v>
      </c>
      <c r="D38" s="54"/>
      <c r="E38" s="55">
        <v>2000000</v>
      </c>
      <c r="F38" s="56" t="s">
        <v>12</v>
      </c>
      <c r="G38" s="57">
        <v>1</v>
      </c>
      <c r="H38" s="56" t="s">
        <v>28</v>
      </c>
      <c r="I38" s="56" t="s">
        <v>12</v>
      </c>
      <c r="J38" s="57">
        <v>1</v>
      </c>
      <c r="K38" s="56" t="s">
        <v>25</v>
      </c>
      <c r="L38" s="56" t="s">
        <v>17</v>
      </c>
      <c r="M38" s="58">
        <f>E38*G38*J38</f>
        <v>2000000</v>
      </c>
      <c r="N38" s="75" t="s">
        <v>270</v>
      </c>
      <c r="O38" s="139">
        <v>-350856.84</v>
      </c>
      <c r="P38" s="137">
        <f t="shared" si="0"/>
        <v>1649143.16</v>
      </c>
    </row>
    <row r="39" spans="1:16" ht="21.75" customHeight="1">
      <c r="A39" s="316"/>
      <c r="B39" s="321"/>
      <c r="C39" s="54" t="s">
        <v>271</v>
      </c>
      <c r="D39" s="54"/>
      <c r="E39" s="55">
        <v>6300000</v>
      </c>
      <c r="F39" s="56" t="s">
        <v>12</v>
      </c>
      <c r="G39" s="57">
        <v>1</v>
      </c>
      <c r="H39" s="56" t="s">
        <v>28</v>
      </c>
      <c r="I39" s="56" t="s">
        <v>234</v>
      </c>
      <c r="J39" s="57">
        <v>1</v>
      </c>
      <c r="K39" s="56" t="s">
        <v>25</v>
      </c>
      <c r="L39" s="56" t="s">
        <v>236</v>
      </c>
      <c r="M39" s="58">
        <f>E39*G39*J39</f>
        <v>6300000</v>
      </c>
      <c r="N39" s="75" t="s">
        <v>272</v>
      </c>
      <c r="O39" s="137">
        <v>80701.81</v>
      </c>
      <c r="P39" s="137">
        <f t="shared" si="0"/>
        <v>6380701.8099999996</v>
      </c>
    </row>
    <row r="40" spans="1:16" ht="21.75" customHeight="1">
      <c r="A40" s="316"/>
      <c r="B40" s="321"/>
      <c r="C40" s="54" t="s">
        <v>273</v>
      </c>
      <c r="D40" s="54"/>
      <c r="E40" s="55"/>
      <c r="F40" s="56"/>
      <c r="G40" s="57"/>
      <c r="H40" s="56"/>
      <c r="I40" s="56"/>
      <c r="J40" s="57"/>
      <c r="K40" s="56"/>
      <c r="L40" s="56"/>
      <c r="M40" s="58">
        <v>0</v>
      </c>
      <c r="N40" s="75" t="s">
        <v>274</v>
      </c>
      <c r="O40" s="139">
        <v>359308.73</v>
      </c>
      <c r="P40" s="137">
        <f t="shared" si="0"/>
        <v>359308.73</v>
      </c>
    </row>
    <row r="41" spans="1:16" s="62" customFormat="1" ht="22.5" customHeight="1">
      <c r="A41" s="317" t="s">
        <v>42</v>
      </c>
      <c r="B41" s="318"/>
      <c r="C41" s="318"/>
      <c r="D41" s="318"/>
      <c r="E41" s="318"/>
      <c r="F41" s="318"/>
      <c r="G41" s="318"/>
      <c r="H41" s="318"/>
      <c r="I41" s="318"/>
      <c r="J41" s="318"/>
      <c r="K41" s="319"/>
      <c r="L41" s="67"/>
      <c r="M41" s="68">
        <f>SUM(M37:M39)</f>
        <v>8450000</v>
      </c>
      <c r="N41" s="69"/>
      <c r="O41" s="146">
        <f>SUM(O37:O40)</f>
        <v>15952.699999999953</v>
      </c>
      <c r="P41" s="147">
        <f t="shared" si="0"/>
        <v>8465952.6999999993</v>
      </c>
    </row>
    <row r="42" spans="1:16" ht="27.75" customHeight="1">
      <c r="A42" s="313" t="s">
        <v>216</v>
      </c>
      <c r="B42" s="314"/>
      <c r="C42" s="314"/>
      <c r="D42" s="314"/>
      <c r="E42" s="314"/>
      <c r="F42" s="314"/>
      <c r="G42" s="314"/>
      <c r="H42" s="314"/>
      <c r="I42" s="314"/>
      <c r="J42" s="314"/>
      <c r="K42" s="315"/>
      <c r="L42" s="76"/>
      <c r="M42" s="77">
        <f>M24+M28+M35+M41</f>
        <v>25790370</v>
      </c>
      <c r="N42" s="78"/>
      <c r="O42" s="149">
        <f>SUM(O24,O28,O35,O41)</f>
        <v>15952.699999999953</v>
      </c>
      <c r="P42" s="150">
        <f t="shared" si="0"/>
        <v>25806322.699999999</v>
      </c>
    </row>
    <row r="43" spans="1:16">
      <c r="D43" s="79"/>
    </row>
  </sheetData>
  <mergeCells count="28">
    <mergeCell ref="A24:K24"/>
    <mergeCell ref="A1:P1"/>
    <mergeCell ref="A3:P3"/>
    <mergeCell ref="F4:H4"/>
    <mergeCell ref="I4:L4"/>
    <mergeCell ref="B5:P5"/>
    <mergeCell ref="A6:A23"/>
    <mergeCell ref="B7:L7"/>
    <mergeCell ref="C8:M8"/>
    <mergeCell ref="B9:B12"/>
    <mergeCell ref="B13:L13"/>
    <mergeCell ref="C14:M14"/>
    <mergeCell ref="B15:B22"/>
    <mergeCell ref="C15:C17"/>
    <mergeCell ref="C19:C21"/>
    <mergeCell ref="B23:L23"/>
    <mergeCell ref="A42:K42"/>
    <mergeCell ref="A26:A27"/>
    <mergeCell ref="A28:K28"/>
    <mergeCell ref="A29:A34"/>
    <mergeCell ref="B29:M29"/>
    <mergeCell ref="B30:B32"/>
    <mergeCell ref="B33:B34"/>
    <mergeCell ref="A35:K35"/>
    <mergeCell ref="A36:A40"/>
    <mergeCell ref="B36:M36"/>
    <mergeCell ref="B38:B40"/>
    <mergeCell ref="A41:K41"/>
  </mergeCells>
  <phoneticPr fontId="7" type="noConversion"/>
  <printOptions horizontalCentered="1"/>
  <pageMargins left="0.31" right="0.26" top="1.1000000000000001" bottom="0.82677165354330717" header="0.31496062992125984" footer="0.31496062992125984"/>
  <pageSetup paperSize="9" scale="6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2"/>
  <sheetViews>
    <sheetView topLeftCell="A14" workbookViewId="0">
      <selection activeCell="I48" sqref="I48"/>
    </sheetView>
  </sheetViews>
  <sheetFormatPr defaultRowHeight="16.5"/>
  <cols>
    <col min="1" max="1" width="0.5546875" style="219" customWidth="1"/>
    <col min="2" max="2" width="0.77734375" style="219" hidden="1" customWidth="1"/>
    <col min="3" max="4" width="1.5546875" style="219" customWidth="1"/>
    <col min="5" max="5" width="0.21875" style="219" customWidth="1"/>
    <col min="6" max="6" width="4.5546875" style="219" customWidth="1"/>
    <col min="7" max="7" width="2.33203125" style="219" customWidth="1"/>
    <col min="8" max="8" width="0.5546875" style="219" customWidth="1"/>
    <col min="9" max="9" width="0.77734375" style="219" customWidth="1"/>
    <col min="10" max="10" width="2.21875" style="219" customWidth="1"/>
    <col min="11" max="11" width="1" style="219" customWidth="1"/>
    <col min="12" max="12" width="0.33203125" style="219" customWidth="1"/>
    <col min="13" max="13" width="3.5546875" style="219" customWidth="1"/>
    <col min="14" max="14" width="3.109375" style="219" customWidth="1"/>
    <col min="15" max="15" width="1.88671875" style="219" customWidth="1"/>
    <col min="16" max="16" width="1.5546875" style="219" customWidth="1"/>
    <col min="17" max="17" width="7.109375" style="219" customWidth="1"/>
    <col min="18" max="18" width="0.77734375" style="219" customWidth="1"/>
    <col min="19" max="19" width="0.33203125" style="219" customWidth="1"/>
    <col min="20" max="20" width="1.21875" style="219" customWidth="1"/>
    <col min="21" max="21" width="0.5546875" style="219" customWidth="1"/>
    <col min="22" max="22" width="1.109375" style="219" customWidth="1"/>
    <col min="23" max="23" width="0.44140625" style="219" customWidth="1"/>
    <col min="24" max="24" width="1.5546875" style="219" customWidth="1"/>
    <col min="25" max="25" width="3" style="219" customWidth="1"/>
    <col min="26" max="26" width="0.109375" style="219" customWidth="1"/>
    <col min="27" max="27" width="0.5546875" style="219" customWidth="1"/>
    <col min="28" max="28" width="0.44140625" style="219" customWidth="1"/>
    <col min="29" max="29" width="1.5546875" style="219" customWidth="1"/>
    <col min="30" max="30" width="4" style="219" customWidth="1"/>
    <col min="31" max="31" width="0.33203125" style="219" customWidth="1"/>
    <col min="32" max="32" width="0.88671875" style="219" customWidth="1"/>
    <col min="33" max="33" width="2.109375" style="219" customWidth="1"/>
    <col min="34" max="34" width="2.5546875" style="219" customWidth="1"/>
    <col min="35" max="35" width="0.5546875" style="219" customWidth="1"/>
    <col min="36" max="36" width="1" style="219" customWidth="1"/>
    <col min="37" max="37" width="0.44140625" style="219" customWidth="1"/>
    <col min="38" max="38" width="3.21875" style="219" customWidth="1"/>
    <col min="39" max="39" width="1.33203125" style="219" customWidth="1"/>
    <col min="40" max="40" width="1.6640625" style="219" customWidth="1"/>
    <col min="41" max="41" width="2.33203125" style="219" customWidth="1"/>
    <col min="42" max="42" width="1.5546875" style="219" customWidth="1"/>
    <col min="43" max="43" width="0.44140625" style="219" customWidth="1"/>
    <col min="44" max="44" width="0.21875" style="219" customWidth="1"/>
    <col min="45" max="45" width="1.88671875" style="219" customWidth="1"/>
    <col min="46" max="46" width="2.44140625" style="219" customWidth="1"/>
    <col min="47" max="47" width="1.5546875" style="219" hidden="1" customWidth="1"/>
    <col min="48" max="48" width="1.77734375" style="219" hidden="1" customWidth="1"/>
    <col min="49" max="49" width="1" style="219" customWidth="1"/>
    <col min="50" max="50" width="0.77734375" style="219" customWidth="1"/>
    <col min="51" max="51" width="1.77734375" style="219" customWidth="1"/>
    <col min="52" max="52" width="7.6640625" style="219" customWidth="1"/>
    <col min="53" max="256" width="8.88671875" style="219"/>
    <col min="257" max="257" width="0.5546875" style="219" customWidth="1"/>
    <col min="258" max="258" width="0" style="219" hidden="1" customWidth="1"/>
    <col min="259" max="260" width="1.5546875" style="219" customWidth="1"/>
    <col min="261" max="261" width="0.21875" style="219" customWidth="1"/>
    <col min="262" max="262" width="4.5546875" style="219" customWidth="1"/>
    <col min="263" max="263" width="2.33203125" style="219" customWidth="1"/>
    <col min="264" max="264" width="0.5546875" style="219" customWidth="1"/>
    <col min="265" max="265" width="0.77734375" style="219" customWidth="1"/>
    <col min="266" max="266" width="2.21875" style="219" customWidth="1"/>
    <col min="267" max="267" width="1" style="219" customWidth="1"/>
    <col min="268" max="268" width="0.33203125" style="219" customWidth="1"/>
    <col min="269" max="269" width="3.5546875" style="219" customWidth="1"/>
    <col min="270" max="270" width="3.109375" style="219" customWidth="1"/>
    <col min="271" max="271" width="1.88671875" style="219" customWidth="1"/>
    <col min="272" max="272" width="1.5546875" style="219" customWidth="1"/>
    <col min="273" max="273" width="7.109375" style="219" customWidth="1"/>
    <col min="274" max="274" width="0.77734375" style="219" customWidth="1"/>
    <col min="275" max="275" width="0.33203125" style="219" customWidth="1"/>
    <col min="276" max="276" width="1.21875" style="219" customWidth="1"/>
    <col min="277" max="277" width="0.5546875" style="219" customWidth="1"/>
    <col min="278" max="278" width="1.109375" style="219" customWidth="1"/>
    <col min="279" max="279" width="0.44140625" style="219" customWidth="1"/>
    <col min="280" max="280" width="1.5546875" style="219" customWidth="1"/>
    <col min="281" max="281" width="3" style="219" customWidth="1"/>
    <col min="282" max="282" width="0.109375" style="219" customWidth="1"/>
    <col min="283" max="283" width="0.5546875" style="219" customWidth="1"/>
    <col min="284" max="284" width="0.44140625" style="219" customWidth="1"/>
    <col min="285" max="285" width="1.5546875" style="219" customWidth="1"/>
    <col min="286" max="286" width="4" style="219" customWidth="1"/>
    <col min="287" max="287" width="0.33203125" style="219" customWidth="1"/>
    <col min="288" max="288" width="0.88671875" style="219" customWidth="1"/>
    <col min="289" max="289" width="2.109375" style="219" customWidth="1"/>
    <col min="290" max="290" width="2.5546875" style="219" customWidth="1"/>
    <col min="291" max="291" width="0.5546875" style="219" customWidth="1"/>
    <col min="292" max="292" width="1" style="219" customWidth="1"/>
    <col min="293" max="293" width="0.44140625" style="219" customWidth="1"/>
    <col min="294" max="294" width="3.21875" style="219" customWidth="1"/>
    <col min="295" max="295" width="1.33203125" style="219" customWidth="1"/>
    <col min="296" max="296" width="1.6640625" style="219" customWidth="1"/>
    <col min="297" max="297" width="2.33203125" style="219" customWidth="1"/>
    <col min="298" max="298" width="1.5546875" style="219" customWidth="1"/>
    <col min="299" max="299" width="0.44140625" style="219" customWidth="1"/>
    <col min="300" max="300" width="0.21875" style="219" customWidth="1"/>
    <col min="301" max="301" width="1.88671875" style="219" customWidth="1"/>
    <col min="302" max="302" width="2.44140625" style="219" customWidth="1"/>
    <col min="303" max="304" width="0" style="219" hidden="1" customWidth="1"/>
    <col min="305" max="305" width="1" style="219" customWidth="1"/>
    <col min="306" max="306" width="0.77734375" style="219" customWidth="1"/>
    <col min="307" max="307" width="1.77734375" style="219" customWidth="1"/>
    <col min="308" max="308" width="7.6640625" style="219" customWidth="1"/>
    <col min="309" max="512" width="8.88671875" style="219"/>
    <col min="513" max="513" width="0.5546875" style="219" customWidth="1"/>
    <col min="514" max="514" width="0" style="219" hidden="1" customWidth="1"/>
    <col min="515" max="516" width="1.5546875" style="219" customWidth="1"/>
    <col min="517" max="517" width="0.21875" style="219" customWidth="1"/>
    <col min="518" max="518" width="4.5546875" style="219" customWidth="1"/>
    <col min="519" max="519" width="2.33203125" style="219" customWidth="1"/>
    <col min="520" max="520" width="0.5546875" style="219" customWidth="1"/>
    <col min="521" max="521" width="0.77734375" style="219" customWidth="1"/>
    <col min="522" max="522" width="2.21875" style="219" customWidth="1"/>
    <col min="523" max="523" width="1" style="219" customWidth="1"/>
    <col min="524" max="524" width="0.33203125" style="219" customWidth="1"/>
    <col min="525" max="525" width="3.5546875" style="219" customWidth="1"/>
    <col min="526" max="526" width="3.109375" style="219" customWidth="1"/>
    <col min="527" max="527" width="1.88671875" style="219" customWidth="1"/>
    <col min="528" max="528" width="1.5546875" style="219" customWidth="1"/>
    <col min="529" max="529" width="7.109375" style="219" customWidth="1"/>
    <col min="530" max="530" width="0.77734375" style="219" customWidth="1"/>
    <col min="531" max="531" width="0.33203125" style="219" customWidth="1"/>
    <col min="532" max="532" width="1.21875" style="219" customWidth="1"/>
    <col min="533" max="533" width="0.5546875" style="219" customWidth="1"/>
    <col min="534" max="534" width="1.109375" style="219" customWidth="1"/>
    <col min="535" max="535" width="0.44140625" style="219" customWidth="1"/>
    <col min="536" max="536" width="1.5546875" style="219" customWidth="1"/>
    <col min="537" max="537" width="3" style="219" customWidth="1"/>
    <col min="538" max="538" width="0.109375" style="219" customWidth="1"/>
    <col min="539" max="539" width="0.5546875" style="219" customWidth="1"/>
    <col min="540" max="540" width="0.44140625" style="219" customWidth="1"/>
    <col min="541" max="541" width="1.5546875" style="219" customWidth="1"/>
    <col min="542" max="542" width="4" style="219" customWidth="1"/>
    <col min="543" max="543" width="0.33203125" style="219" customWidth="1"/>
    <col min="544" max="544" width="0.88671875" style="219" customWidth="1"/>
    <col min="545" max="545" width="2.109375" style="219" customWidth="1"/>
    <col min="546" max="546" width="2.5546875" style="219" customWidth="1"/>
    <col min="547" max="547" width="0.5546875" style="219" customWidth="1"/>
    <col min="548" max="548" width="1" style="219" customWidth="1"/>
    <col min="549" max="549" width="0.44140625" style="219" customWidth="1"/>
    <col min="550" max="550" width="3.21875" style="219" customWidth="1"/>
    <col min="551" max="551" width="1.33203125" style="219" customWidth="1"/>
    <col min="552" max="552" width="1.6640625" style="219" customWidth="1"/>
    <col min="553" max="553" width="2.33203125" style="219" customWidth="1"/>
    <col min="554" max="554" width="1.5546875" style="219" customWidth="1"/>
    <col min="555" max="555" width="0.44140625" style="219" customWidth="1"/>
    <col min="556" max="556" width="0.21875" style="219" customWidth="1"/>
    <col min="557" max="557" width="1.88671875" style="219" customWidth="1"/>
    <col min="558" max="558" width="2.44140625" style="219" customWidth="1"/>
    <col min="559" max="560" width="0" style="219" hidden="1" customWidth="1"/>
    <col min="561" max="561" width="1" style="219" customWidth="1"/>
    <col min="562" max="562" width="0.77734375" style="219" customWidth="1"/>
    <col min="563" max="563" width="1.77734375" style="219" customWidth="1"/>
    <col min="564" max="564" width="7.6640625" style="219" customWidth="1"/>
    <col min="565" max="768" width="8.88671875" style="219"/>
    <col min="769" max="769" width="0.5546875" style="219" customWidth="1"/>
    <col min="770" max="770" width="0" style="219" hidden="1" customWidth="1"/>
    <col min="771" max="772" width="1.5546875" style="219" customWidth="1"/>
    <col min="773" max="773" width="0.21875" style="219" customWidth="1"/>
    <col min="774" max="774" width="4.5546875" style="219" customWidth="1"/>
    <col min="775" max="775" width="2.33203125" style="219" customWidth="1"/>
    <col min="776" max="776" width="0.5546875" style="219" customWidth="1"/>
    <col min="777" max="777" width="0.77734375" style="219" customWidth="1"/>
    <col min="778" max="778" width="2.21875" style="219" customWidth="1"/>
    <col min="779" max="779" width="1" style="219" customWidth="1"/>
    <col min="780" max="780" width="0.33203125" style="219" customWidth="1"/>
    <col min="781" max="781" width="3.5546875" style="219" customWidth="1"/>
    <col min="782" max="782" width="3.109375" style="219" customWidth="1"/>
    <col min="783" max="783" width="1.88671875" style="219" customWidth="1"/>
    <col min="784" max="784" width="1.5546875" style="219" customWidth="1"/>
    <col min="785" max="785" width="7.109375" style="219" customWidth="1"/>
    <col min="786" max="786" width="0.77734375" style="219" customWidth="1"/>
    <col min="787" max="787" width="0.33203125" style="219" customWidth="1"/>
    <col min="788" max="788" width="1.21875" style="219" customWidth="1"/>
    <col min="789" max="789" width="0.5546875" style="219" customWidth="1"/>
    <col min="790" max="790" width="1.109375" style="219" customWidth="1"/>
    <col min="791" max="791" width="0.44140625" style="219" customWidth="1"/>
    <col min="792" max="792" width="1.5546875" style="219" customWidth="1"/>
    <col min="793" max="793" width="3" style="219" customWidth="1"/>
    <col min="794" max="794" width="0.109375" style="219" customWidth="1"/>
    <col min="795" max="795" width="0.5546875" style="219" customWidth="1"/>
    <col min="796" max="796" width="0.44140625" style="219" customWidth="1"/>
    <col min="797" max="797" width="1.5546875" style="219" customWidth="1"/>
    <col min="798" max="798" width="4" style="219" customWidth="1"/>
    <col min="799" max="799" width="0.33203125" style="219" customWidth="1"/>
    <col min="800" max="800" width="0.88671875" style="219" customWidth="1"/>
    <col min="801" max="801" width="2.109375" style="219" customWidth="1"/>
    <col min="802" max="802" width="2.5546875" style="219" customWidth="1"/>
    <col min="803" max="803" width="0.5546875" style="219" customWidth="1"/>
    <col min="804" max="804" width="1" style="219" customWidth="1"/>
    <col min="805" max="805" width="0.44140625" style="219" customWidth="1"/>
    <col min="806" max="806" width="3.21875" style="219" customWidth="1"/>
    <col min="807" max="807" width="1.33203125" style="219" customWidth="1"/>
    <col min="808" max="808" width="1.6640625" style="219" customWidth="1"/>
    <col min="809" max="809" width="2.33203125" style="219" customWidth="1"/>
    <col min="810" max="810" width="1.5546875" style="219" customWidth="1"/>
    <col min="811" max="811" width="0.44140625" style="219" customWidth="1"/>
    <col min="812" max="812" width="0.21875" style="219" customWidth="1"/>
    <col min="813" max="813" width="1.88671875" style="219" customWidth="1"/>
    <col min="814" max="814" width="2.44140625" style="219" customWidth="1"/>
    <col min="815" max="816" width="0" style="219" hidden="1" customWidth="1"/>
    <col min="817" max="817" width="1" style="219" customWidth="1"/>
    <col min="818" max="818" width="0.77734375" style="219" customWidth="1"/>
    <col min="819" max="819" width="1.77734375" style="219" customWidth="1"/>
    <col min="820" max="820" width="7.6640625" style="219" customWidth="1"/>
    <col min="821" max="1024" width="8.88671875" style="219"/>
    <col min="1025" max="1025" width="0.5546875" style="219" customWidth="1"/>
    <col min="1026" max="1026" width="0" style="219" hidden="1" customWidth="1"/>
    <col min="1027" max="1028" width="1.5546875" style="219" customWidth="1"/>
    <col min="1029" max="1029" width="0.21875" style="219" customWidth="1"/>
    <col min="1030" max="1030" width="4.5546875" style="219" customWidth="1"/>
    <col min="1031" max="1031" width="2.33203125" style="219" customWidth="1"/>
    <col min="1032" max="1032" width="0.5546875" style="219" customWidth="1"/>
    <col min="1033" max="1033" width="0.77734375" style="219" customWidth="1"/>
    <col min="1034" max="1034" width="2.21875" style="219" customWidth="1"/>
    <col min="1035" max="1035" width="1" style="219" customWidth="1"/>
    <col min="1036" max="1036" width="0.33203125" style="219" customWidth="1"/>
    <col min="1037" max="1037" width="3.5546875" style="219" customWidth="1"/>
    <col min="1038" max="1038" width="3.109375" style="219" customWidth="1"/>
    <col min="1039" max="1039" width="1.88671875" style="219" customWidth="1"/>
    <col min="1040" max="1040" width="1.5546875" style="219" customWidth="1"/>
    <col min="1041" max="1041" width="7.109375" style="219" customWidth="1"/>
    <col min="1042" max="1042" width="0.77734375" style="219" customWidth="1"/>
    <col min="1043" max="1043" width="0.33203125" style="219" customWidth="1"/>
    <col min="1044" max="1044" width="1.21875" style="219" customWidth="1"/>
    <col min="1045" max="1045" width="0.5546875" style="219" customWidth="1"/>
    <col min="1046" max="1046" width="1.109375" style="219" customWidth="1"/>
    <col min="1047" max="1047" width="0.44140625" style="219" customWidth="1"/>
    <col min="1048" max="1048" width="1.5546875" style="219" customWidth="1"/>
    <col min="1049" max="1049" width="3" style="219" customWidth="1"/>
    <col min="1050" max="1050" width="0.109375" style="219" customWidth="1"/>
    <col min="1051" max="1051" width="0.5546875" style="219" customWidth="1"/>
    <col min="1052" max="1052" width="0.44140625" style="219" customWidth="1"/>
    <col min="1053" max="1053" width="1.5546875" style="219" customWidth="1"/>
    <col min="1054" max="1054" width="4" style="219" customWidth="1"/>
    <col min="1055" max="1055" width="0.33203125" style="219" customWidth="1"/>
    <col min="1056" max="1056" width="0.88671875" style="219" customWidth="1"/>
    <col min="1057" max="1057" width="2.109375" style="219" customWidth="1"/>
    <col min="1058" max="1058" width="2.5546875" style="219" customWidth="1"/>
    <col min="1059" max="1059" width="0.5546875" style="219" customWidth="1"/>
    <col min="1060" max="1060" width="1" style="219" customWidth="1"/>
    <col min="1061" max="1061" width="0.44140625" style="219" customWidth="1"/>
    <col min="1062" max="1062" width="3.21875" style="219" customWidth="1"/>
    <col min="1063" max="1063" width="1.33203125" style="219" customWidth="1"/>
    <col min="1064" max="1064" width="1.6640625" style="219" customWidth="1"/>
    <col min="1065" max="1065" width="2.33203125" style="219" customWidth="1"/>
    <col min="1066" max="1066" width="1.5546875" style="219" customWidth="1"/>
    <col min="1067" max="1067" width="0.44140625" style="219" customWidth="1"/>
    <col min="1068" max="1068" width="0.21875" style="219" customWidth="1"/>
    <col min="1069" max="1069" width="1.88671875" style="219" customWidth="1"/>
    <col min="1070" max="1070" width="2.44140625" style="219" customWidth="1"/>
    <col min="1071" max="1072" width="0" style="219" hidden="1" customWidth="1"/>
    <col min="1073" max="1073" width="1" style="219" customWidth="1"/>
    <col min="1074" max="1074" width="0.77734375" style="219" customWidth="1"/>
    <col min="1075" max="1075" width="1.77734375" style="219" customWidth="1"/>
    <col min="1076" max="1076" width="7.6640625" style="219" customWidth="1"/>
    <col min="1077" max="1280" width="8.88671875" style="219"/>
    <col min="1281" max="1281" width="0.5546875" style="219" customWidth="1"/>
    <col min="1282" max="1282" width="0" style="219" hidden="1" customWidth="1"/>
    <col min="1283" max="1284" width="1.5546875" style="219" customWidth="1"/>
    <col min="1285" max="1285" width="0.21875" style="219" customWidth="1"/>
    <col min="1286" max="1286" width="4.5546875" style="219" customWidth="1"/>
    <col min="1287" max="1287" width="2.33203125" style="219" customWidth="1"/>
    <col min="1288" max="1288" width="0.5546875" style="219" customWidth="1"/>
    <col min="1289" max="1289" width="0.77734375" style="219" customWidth="1"/>
    <col min="1290" max="1290" width="2.21875" style="219" customWidth="1"/>
    <col min="1291" max="1291" width="1" style="219" customWidth="1"/>
    <col min="1292" max="1292" width="0.33203125" style="219" customWidth="1"/>
    <col min="1293" max="1293" width="3.5546875" style="219" customWidth="1"/>
    <col min="1294" max="1294" width="3.109375" style="219" customWidth="1"/>
    <col min="1295" max="1295" width="1.88671875" style="219" customWidth="1"/>
    <col min="1296" max="1296" width="1.5546875" style="219" customWidth="1"/>
    <col min="1297" max="1297" width="7.109375" style="219" customWidth="1"/>
    <col min="1298" max="1298" width="0.77734375" style="219" customWidth="1"/>
    <col min="1299" max="1299" width="0.33203125" style="219" customWidth="1"/>
    <col min="1300" max="1300" width="1.21875" style="219" customWidth="1"/>
    <col min="1301" max="1301" width="0.5546875" style="219" customWidth="1"/>
    <col min="1302" max="1302" width="1.109375" style="219" customWidth="1"/>
    <col min="1303" max="1303" width="0.44140625" style="219" customWidth="1"/>
    <col min="1304" max="1304" width="1.5546875" style="219" customWidth="1"/>
    <col min="1305" max="1305" width="3" style="219" customWidth="1"/>
    <col min="1306" max="1306" width="0.109375" style="219" customWidth="1"/>
    <col min="1307" max="1307" width="0.5546875" style="219" customWidth="1"/>
    <col min="1308" max="1308" width="0.44140625" style="219" customWidth="1"/>
    <col min="1309" max="1309" width="1.5546875" style="219" customWidth="1"/>
    <col min="1310" max="1310" width="4" style="219" customWidth="1"/>
    <col min="1311" max="1311" width="0.33203125" style="219" customWidth="1"/>
    <col min="1312" max="1312" width="0.88671875" style="219" customWidth="1"/>
    <col min="1313" max="1313" width="2.109375" style="219" customWidth="1"/>
    <col min="1314" max="1314" width="2.5546875" style="219" customWidth="1"/>
    <col min="1315" max="1315" width="0.5546875" style="219" customWidth="1"/>
    <col min="1316" max="1316" width="1" style="219" customWidth="1"/>
    <col min="1317" max="1317" width="0.44140625" style="219" customWidth="1"/>
    <col min="1318" max="1318" width="3.21875" style="219" customWidth="1"/>
    <col min="1319" max="1319" width="1.33203125" style="219" customWidth="1"/>
    <col min="1320" max="1320" width="1.6640625" style="219" customWidth="1"/>
    <col min="1321" max="1321" width="2.33203125" style="219" customWidth="1"/>
    <col min="1322" max="1322" width="1.5546875" style="219" customWidth="1"/>
    <col min="1323" max="1323" width="0.44140625" style="219" customWidth="1"/>
    <col min="1324" max="1324" width="0.21875" style="219" customWidth="1"/>
    <col min="1325" max="1325" width="1.88671875" style="219" customWidth="1"/>
    <col min="1326" max="1326" width="2.44140625" style="219" customWidth="1"/>
    <col min="1327" max="1328" width="0" style="219" hidden="1" customWidth="1"/>
    <col min="1329" max="1329" width="1" style="219" customWidth="1"/>
    <col min="1330" max="1330" width="0.77734375" style="219" customWidth="1"/>
    <col min="1331" max="1331" width="1.77734375" style="219" customWidth="1"/>
    <col min="1332" max="1332" width="7.6640625" style="219" customWidth="1"/>
    <col min="1333" max="1536" width="8.88671875" style="219"/>
    <col min="1537" max="1537" width="0.5546875" style="219" customWidth="1"/>
    <col min="1538" max="1538" width="0" style="219" hidden="1" customWidth="1"/>
    <col min="1539" max="1540" width="1.5546875" style="219" customWidth="1"/>
    <col min="1541" max="1541" width="0.21875" style="219" customWidth="1"/>
    <col min="1542" max="1542" width="4.5546875" style="219" customWidth="1"/>
    <col min="1543" max="1543" width="2.33203125" style="219" customWidth="1"/>
    <col min="1544" max="1544" width="0.5546875" style="219" customWidth="1"/>
    <col min="1545" max="1545" width="0.77734375" style="219" customWidth="1"/>
    <col min="1546" max="1546" width="2.21875" style="219" customWidth="1"/>
    <col min="1547" max="1547" width="1" style="219" customWidth="1"/>
    <col min="1548" max="1548" width="0.33203125" style="219" customWidth="1"/>
    <col min="1549" max="1549" width="3.5546875" style="219" customWidth="1"/>
    <col min="1550" max="1550" width="3.109375" style="219" customWidth="1"/>
    <col min="1551" max="1551" width="1.88671875" style="219" customWidth="1"/>
    <col min="1552" max="1552" width="1.5546875" style="219" customWidth="1"/>
    <col min="1553" max="1553" width="7.109375" style="219" customWidth="1"/>
    <col min="1554" max="1554" width="0.77734375" style="219" customWidth="1"/>
    <col min="1555" max="1555" width="0.33203125" style="219" customWidth="1"/>
    <col min="1556" max="1556" width="1.21875" style="219" customWidth="1"/>
    <col min="1557" max="1557" width="0.5546875" style="219" customWidth="1"/>
    <col min="1558" max="1558" width="1.109375" style="219" customWidth="1"/>
    <col min="1559" max="1559" width="0.44140625" style="219" customWidth="1"/>
    <col min="1560" max="1560" width="1.5546875" style="219" customWidth="1"/>
    <col min="1561" max="1561" width="3" style="219" customWidth="1"/>
    <col min="1562" max="1562" width="0.109375" style="219" customWidth="1"/>
    <col min="1563" max="1563" width="0.5546875" style="219" customWidth="1"/>
    <col min="1564" max="1564" width="0.44140625" style="219" customWidth="1"/>
    <col min="1565" max="1565" width="1.5546875" style="219" customWidth="1"/>
    <col min="1566" max="1566" width="4" style="219" customWidth="1"/>
    <col min="1567" max="1567" width="0.33203125" style="219" customWidth="1"/>
    <col min="1568" max="1568" width="0.88671875" style="219" customWidth="1"/>
    <col min="1569" max="1569" width="2.109375" style="219" customWidth="1"/>
    <col min="1570" max="1570" width="2.5546875" style="219" customWidth="1"/>
    <col min="1571" max="1571" width="0.5546875" style="219" customWidth="1"/>
    <col min="1572" max="1572" width="1" style="219" customWidth="1"/>
    <col min="1573" max="1573" width="0.44140625" style="219" customWidth="1"/>
    <col min="1574" max="1574" width="3.21875" style="219" customWidth="1"/>
    <col min="1575" max="1575" width="1.33203125" style="219" customWidth="1"/>
    <col min="1576" max="1576" width="1.6640625" style="219" customWidth="1"/>
    <col min="1577" max="1577" width="2.33203125" style="219" customWidth="1"/>
    <col min="1578" max="1578" width="1.5546875" style="219" customWidth="1"/>
    <col min="1579" max="1579" width="0.44140625" style="219" customWidth="1"/>
    <col min="1580" max="1580" width="0.21875" style="219" customWidth="1"/>
    <col min="1581" max="1581" width="1.88671875" style="219" customWidth="1"/>
    <col min="1582" max="1582" width="2.44140625" style="219" customWidth="1"/>
    <col min="1583" max="1584" width="0" style="219" hidden="1" customWidth="1"/>
    <col min="1585" max="1585" width="1" style="219" customWidth="1"/>
    <col min="1586" max="1586" width="0.77734375" style="219" customWidth="1"/>
    <col min="1587" max="1587" width="1.77734375" style="219" customWidth="1"/>
    <col min="1588" max="1588" width="7.6640625" style="219" customWidth="1"/>
    <col min="1589" max="1792" width="8.88671875" style="219"/>
    <col min="1793" max="1793" width="0.5546875" style="219" customWidth="1"/>
    <col min="1794" max="1794" width="0" style="219" hidden="1" customWidth="1"/>
    <col min="1795" max="1796" width="1.5546875" style="219" customWidth="1"/>
    <col min="1797" max="1797" width="0.21875" style="219" customWidth="1"/>
    <col min="1798" max="1798" width="4.5546875" style="219" customWidth="1"/>
    <col min="1799" max="1799" width="2.33203125" style="219" customWidth="1"/>
    <col min="1800" max="1800" width="0.5546875" style="219" customWidth="1"/>
    <col min="1801" max="1801" width="0.77734375" style="219" customWidth="1"/>
    <col min="1802" max="1802" width="2.21875" style="219" customWidth="1"/>
    <col min="1803" max="1803" width="1" style="219" customWidth="1"/>
    <col min="1804" max="1804" width="0.33203125" style="219" customWidth="1"/>
    <col min="1805" max="1805" width="3.5546875" style="219" customWidth="1"/>
    <col min="1806" max="1806" width="3.109375" style="219" customWidth="1"/>
    <col min="1807" max="1807" width="1.88671875" style="219" customWidth="1"/>
    <col min="1808" max="1808" width="1.5546875" style="219" customWidth="1"/>
    <col min="1809" max="1809" width="7.109375" style="219" customWidth="1"/>
    <col min="1810" max="1810" width="0.77734375" style="219" customWidth="1"/>
    <col min="1811" max="1811" width="0.33203125" style="219" customWidth="1"/>
    <col min="1812" max="1812" width="1.21875" style="219" customWidth="1"/>
    <col min="1813" max="1813" width="0.5546875" style="219" customWidth="1"/>
    <col min="1814" max="1814" width="1.109375" style="219" customWidth="1"/>
    <col min="1815" max="1815" width="0.44140625" style="219" customWidth="1"/>
    <col min="1816" max="1816" width="1.5546875" style="219" customWidth="1"/>
    <col min="1817" max="1817" width="3" style="219" customWidth="1"/>
    <col min="1818" max="1818" width="0.109375" style="219" customWidth="1"/>
    <col min="1819" max="1819" width="0.5546875" style="219" customWidth="1"/>
    <col min="1820" max="1820" width="0.44140625" style="219" customWidth="1"/>
    <col min="1821" max="1821" width="1.5546875" style="219" customWidth="1"/>
    <col min="1822" max="1822" width="4" style="219" customWidth="1"/>
    <col min="1823" max="1823" width="0.33203125" style="219" customWidth="1"/>
    <col min="1824" max="1824" width="0.88671875" style="219" customWidth="1"/>
    <col min="1825" max="1825" width="2.109375" style="219" customWidth="1"/>
    <col min="1826" max="1826" width="2.5546875" style="219" customWidth="1"/>
    <col min="1827" max="1827" width="0.5546875" style="219" customWidth="1"/>
    <col min="1828" max="1828" width="1" style="219" customWidth="1"/>
    <col min="1829" max="1829" width="0.44140625" style="219" customWidth="1"/>
    <col min="1830" max="1830" width="3.21875" style="219" customWidth="1"/>
    <col min="1831" max="1831" width="1.33203125" style="219" customWidth="1"/>
    <col min="1832" max="1832" width="1.6640625" style="219" customWidth="1"/>
    <col min="1833" max="1833" width="2.33203125" style="219" customWidth="1"/>
    <col min="1834" max="1834" width="1.5546875" style="219" customWidth="1"/>
    <col min="1835" max="1835" width="0.44140625" style="219" customWidth="1"/>
    <col min="1836" max="1836" width="0.21875" style="219" customWidth="1"/>
    <col min="1837" max="1837" width="1.88671875" style="219" customWidth="1"/>
    <col min="1838" max="1838" width="2.44140625" style="219" customWidth="1"/>
    <col min="1839" max="1840" width="0" style="219" hidden="1" customWidth="1"/>
    <col min="1841" max="1841" width="1" style="219" customWidth="1"/>
    <col min="1842" max="1842" width="0.77734375" style="219" customWidth="1"/>
    <col min="1843" max="1843" width="1.77734375" style="219" customWidth="1"/>
    <col min="1844" max="1844" width="7.6640625" style="219" customWidth="1"/>
    <col min="1845" max="2048" width="8.88671875" style="219"/>
    <col min="2049" max="2049" width="0.5546875" style="219" customWidth="1"/>
    <col min="2050" max="2050" width="0" style="219" hidden="1" customWidth="1"/>
    <col min="2051" max="2052" width="1.5546875" style="219" customWidth="1"/>
    <col min="2053" max="2053" width="0.21875" style="219" customWidth="1"/>
    <col min="2054" max="2054" width="4.5546875" style="219" customWidth="1"/>
    <col min="2055" max="2055" width="2.33203125" style="219" customWidth="1"/>
    <col min="2056" max="2056" width="0.5546875" style="219" customWidth="1"/>
    <col min="2057" max="2057" width="0.77734375" style="219" customWidth="1"/>
    <col min="2058" max="2058" width="2.21875" style="219" customWidth="1"/>
    <col min="2059" max="2059" width="1" style="219" customWidth="1"/>
    <col min="2060" max="2060" width="0.33203125" style="219" customWidth="1"/>
    <col min="2061" max="2061" width="3.5546875" style="219" customWidth="1"/>
    <col min="2062" max="2062" width="3.109375" style="219" customWidth="1"/>
    <col min="2063" max="2063" width="1.88671875" style="219" customWidth="1"/>
    <col min="2064" max="2064" width="1.5546875" style="219" customWidth="1"/>
    <col min="2065" max="2065" width="7.109375" style="219" customWidth="1"/>
    <col min="2066" max="2066" width="0.77734375" style="219" customWidth="1"/>
    <col min="2067" max="2067" width="0.33203125" style="219" customWidth="1"/>
    <col min="2068" max="2068" width="1.21875" style="219" customWidth="1"/>
    <col min="2069" max="2069" width="0.5546875" style="219" customWidth="1"/>
    <col min="2070" max="2070" width="1.109375" style="219" customWidth="1"/>
    <col min="2071" max="2071" width="0.44140625" style="219" customWidth="1"/>
    <col min="2072" max="2072" width="1.5546875" style="219" customWidth="1"/>
    <col min="2073" max="2073" width="3" style="219" customWidth="1"/>
    <col min="2074" max="2074" width="0.109375" style="219" customWidth="1"/>
    <col min="2075" max="2075" width="0.5546875" style="219" customWidth="1"/>
    <col min="2076" max="2076" width="0.44140625" style="219" customWidth="1"/>
    <col min="2077" max="2077" width="1.5546875" style="219" customWidth="1"/>
    <col min="2078" max="2078" width="4" style="219" customWidth="1"/>
    <col min="2079" max="2079" width="0.33203125" style="219" customWidth="1"/>
    <col min="2080" max="2080" width="0.88671875" style="219" customWidth="1"/>
    <col min="2081" max="2081" width="2.109375" style="219" customWidth="1"/>
    <col min="2082" max="2082" width="2.5546875" style="219" customWidth="1"/>
    <col min="2083" max="2083" width="0.5546875" style="219" customWidth="1"/>
    <col min="2084" max="2084" width="1" style="219" customWidth="1"/>
    <col min="2085" max="2085" width="0.44140625" style="219" customWidth="1"/>
    <col min="2086" max="2086" width="3.21875" style="219" customWidth="1"/>
    <col min="2087" max="2087" width="1.33203125" style="219" customWidth="1"/>
    <col min="2088" max="2088" width="1.6640625" style="219" customWidth="1"/>
    <col min="2089" max="2089" width="2.33203125" style="219" customWidth="1"/>
    <col min="2090" max="2090" width="1.5546875" style="219" customWidth="1"/>
    <col min="2091" max="2091" width="0.44140625" style="219" customWidth="1"/>
    <col min="2092" max="2092" width="0.21875" style="219" customWidth="1"/>
    <col min="2093" max="2093" width="1.88671875" style="219" customWidth="1"/>
    <col min="2094" max="2094" width="2.44140625" style="219" customWidth="1"/>
    <col min="2095" max="2096" width="0" style="219" hidden="1" customWidth="1"/>
    <col min="2097" max="2097" width="1" style="219" customWidth="1"/>
    <col min="2098" max="2098" width="0.77734375" style="219" customWidth="1"/>
    <col min="2099" max="2099" width="1.77734375" style="219" customWidth="1"/>
    <col min="2100" max="2100" width="7.6640625" style="219" customWidth="1"/>
    <col min="2101" max="2304" width="8.88671875" style="219"/>
    <col min="2305" max="2305" width="0.5546875" style="219" customWidth="1"/>
    <col min="2306" max="2306" width="0" style="219" hidden="1" customWidth="1"/>
    <col min="2307" max="2308" width="1.5546875" style="219" customWidth="1"/>
    <col min="2309" max="2309" width="0.21875" style="219" customWidth="1"/>
    <col min="2310" max="2310" width="4.5546875" style="219" customWidth="1"/>
    <col min="2311" max="2311" width="2.33203125" style="219" customWidth="1"/>
    <col min="2312" max="2312" width="0.5546875" style="219" customWidth="1"/>
    <col min="2313" max="2313" width="0.77734375" style="219" customWidth="1"/>
    <col min="2314" max="2314" width="2.21875" style="219" customWidth="1"/>
    <col min="2315" max="2315" width="1" style="219" customWidth="1"/>
    <col min="2316" max="2316" width="0.33203125" style="219" customWidth="1"/>
    <col min="2317" max="2317" width="3.5546875" style="219" customWidth="1"/>
    <col min="2318" max="2318" width="3.109375" style="219" customWidth="1"/>
    <col min="2319" max="2319" width="1.88671875" style="219" customWidth="1"/>
    <col min="2320" max="2320" width="1.5546875" style="219" customWidth="1"/>
    <col min="2321" max="2321" width="7.109375" style="219" customWidth="1"/>
    <col min="2322" max="2322" width="0.77734375" style="219" customWidth="1"/>
    <col min="2323" max="2323" width="0.33203125" style="219" customWidth="1"/>
    <col min="2324" max="2324" width="1.21875" style="219" customWidth="1"/>
    <col min="2325" max="2325" width="0.5546875" style="219" customWidth="1"/>
    <col min="2326" max="2326" width="1.109375" style="219" customWidth="1"/>
    <col min="2327" max="2327" width="0.44140625" style="219" customWidth="1"/>
    <col min="2328" max="2328" width="1.5546875" style="219" customWidth="1"/>
    <col min="2329" max="2329" width="3" style="219" customWidth="1"/>
    <col min="2330" max="2330" width="0.109375" style="219" customWidth="1"/>
    <col min="2331" max="2331" width="0.5546875" style="219" customWidth="1"/>
    <col min="2332" max="2332" width="0.44140625" style="219" customWidth="1"/>
    <col min="2333" max="2333" width="1.5546875" style="219" customWidth="1"/>
    <col min="2334" max="2334" width="4" style="219" customWidth="1"/>
    <col min="2335" max="2335" width="0.33203125" style="219" customWidth="1"/>
    <col min="2336" max="2336" width="0.88671875" style="219" customWidth="1"/>
    <col min="2337" max="2337" width="2.109375" style="219" customWidth="1"/>
    <col min="2338" max="2338" width="2.5546875" style="219" customWidth="1"/>
    <col min="2339" max="2339" width="0.5546875" style="219" customWidth="1"/>
    <col min="2340" max="2340" width="1" style="219" customWidth="1"/>
    <col min="2341" max="2341" width="0.44140625" style="219" customWidth="1"/>
    <col min="2342" max="2342" width="3.21875" style="219" customWidth="1"/>
    <col min="2343" max="2343" width="1.33203125" style="219" customWidth="1"/>
    <col min="2344" max="2344" width="1.6640625" style="219" customWidth="1"/>
    <col min="2345" max="2345" width="2.33203125" style="219" customWidth="1"/>
    <col min="2346" max="2346" width="1.5546875" style="219" customWidth="1"/>
    <col min="2347" max="2347" width="0.44140625" style="219" customWidth="1"/>
    <col min="2348" max="2348" width="0.21875" style="219" customWidth="1"/>
    <col min="2349" max="2349" width="1.88671875" style="219" customWidth="1"/>
    <col min="2350" max="2350" width="2.44140625" style="219" customWidth="1"/>
    <col min="2351" max="2352" width="0" style="219" hidden="1" customWidth="1"/>
    <col min="2353" max="2353" width="1" style="219" customWidth="1"/>
    <col min="2354" max="2354" width="0.77734375" style="219" customWidth="1"/>
    <col min="2355" max="2355" width="1.77734375" style="219" customWidth="1"/>
    <col min="2356" max="2356" width="7.6640625" style="219" customWidth="1"/>
    <col min="2357" max="2560" width="8.88671875" style="219"/>
    <col min="2561" max="2561" width="0.5546875" style="219" customWidth="1"/>
    <col min="2562" max="2562" width="0" style="219" hidden="1" customWidth="1"/>
    <col min="2563" max="2564" width="1.5546875" style="219" customWidth="1"/>
    <col min="2565" max="2565" width="0.21875" style="219" customWidth="1"/>
    <col min="2566" max="2566" width="4.5546875" style="219" customWidth="1"/>
    <col min="2567" max="2567" width="2.33203125" style="219" customWidth="1"/>
    <col min="2568" max="2568" width="0.5546875" style="219" customWidth="1"/>
    <col min="2569" max="2569" width="0.77734375" style="219" customWidth="1"/>
    <col min="2570" max="2570" width="2.21875" style="219" customWidth="1"/>
    <col min="2571" max="2571" width="1" style="219" customWidth="1"/>
    <col min="2572" max="2572" width="0.33203125" style="219" customWidth="1"/>
    <col min="2573" max="2573" width="3.5546875" style="219" customWidth="1"/>
    <col min="2574" max="2574" width="3.109375" style="219" customWidth="1"/>
    <col min="2575" max="2575" width="1.88671875" style="219" customWidth="1"/>
    <col min="2576" max="2576" width="1.5546875" style="219" customWidth="1"/>
    <col min="2577" max="2577" width="7.109375" style="219" customWidth="1"/>
    <col min="2578" max="2578" width="0.77734375" style="219" customWidth="1"/>
    <col min="2579" max="2579" width="0.33203125" style="219" customWidth="1"/>
    <col min="2580" max="2580" width="1.21875" style="219" customWidth="1"/>
    <col min="2581" max="2581" width="0.5546875" style="219" customWidth="1"/>
    <col min="2582" max="2582" width="1.109375" style="219" customWidth="1"/>
    <col min="2583" max="2583" width="0.44140625" style="219" customWidth="1"/>
    <col min="2584" max="2584" width="1.5546875" style="219" customWidth="1"/>
    <col min="2585" max="2585" width="3" style="219" customWidth="1"/>
    <col min="2586" max="2586" width="0.109375" style="219" customWidth="1"/>
    <col min="2587" max="2587" width="0.5546875" style="219" customWidth="1"/>
    <col min="2588" max="2588" width="0.44140625" style="219" customWidth="1"/>
    <col min="2589" max="2589" width="1.5546875" style="219" customWidth="1"/>
    <col min="2590" max="2590" width="4" style="219" customWidth="1"/>
    <col min="2591" max="2591" width="0.33203125" style="219" customWidth="1"/>
    <col min="2592" max="2592" width="0.88671875" style="219" customWidth="1"/>
    <col min="2593" max="2593" width="2.109375" style="219" customWidth="1"/>
    <col min="2594" max="2594" width="2.5546875" style="219" customWidth="1"/>
    <col min="2595" max="2595" width="0.5546875" style="219" customWidth="1"/>
    <col min="2596" max="2596" width="1" style="219" customWidth="1"/>
    <col min="2597" max="2597" width="0.44140625" style="219" customWidth="1"/>
    <col min="2598" max="2598" width="3.21875" style="219" customWidth="1"/>
    <col min="2599" max="2599" width="1.33203125" style="219" customWidth="1"/>
    <col min="2600" max="2600" width="1.6640625" style="219" customWidth="1"/>
    <col min="2601" max="2601" width="2.33203125" style="219" customWidth="1"/>
    <col min="2602" max="2602" width="1.5546875" style="219" customWidth="1"/>
    <col min="2603" max="2603" width="0.44140625" style="219" customWidth="1"/>
    <col min="2604" max="2604" width="0.21875" style="219" customWidth="1"/>
    <col min="2605" max="2605" width="1.88671875" style="219" customWidth="1"/>
    <col min="2606" max="2606" width="2.44140625" style="219" customWidth="1"/>
    <col min="2607" max="2608" width="0" style="219" hidden="1" customWidth="1"/>
    <col min="2609" max="2609" width="1" style="219" customWidth="1"/>
    <col min="2610" max="2610" width="0.77734375" style="219" customWidth="1"/>
    <col min="2611" max="2611" width="1.77734375" style="219" customWidth="1"/>
    <col min="2612" max="2612" width="7.6640625" style="219" customWidth="1"/>
    <col min="2613" max="2816" width="8.88671875" style="219"/>
    <col min="2817" max="2817" width="0.5546875" style="219" customWidth="1"/>
    <col min="2818" max="2818" width="0" style="219" hidden="1" customWidth="1"/>
    <col min="2819" max="2820" width="1.5546875" style="219" customWidth="1"/>
    <col min="2821" max="2821" width="0.21875" style="219" customWidth="1"/>
    <col min="2822" max="2822" width="4.5546875" style="219" customWidth="1"/>
    <col min="2823" max="2823" width="2.33203125" style="219" customWidth="1"/>
    <col min="2824" max="2824" width="0.5546875" style="219" customWidth="1"/>
    <col min="2825" max="2825" width="0.77734375" style="219" customWidth="1"/>
    <col min="2826" max="2826" width="2.21875" style="219" customWidth="1"/>
    <col min="2827" max="2827" width="1" style="219" customWidth="1"/>
    <col min="2828" max="2828" width="0.33203125" style="219" customWidth="1"/>
    <col min="2829" max="2829" width="3.5546875" style="219" customWidth="1"/>
    <col min="2830" max="2830" width="3.109375" style="219" customWidth="1"/>
    <col min="2831" max="2831" width="1.88671875" style="219" customWidth="1"/>
    <col min="2832" max="2832" width="1.5546875" style="219" customWidth="1"/>
    <col min="2833" max="2833" width="7.109375" style="219" customWidth="1"/>
    <col min="2834" max="2834" width="0.77734375" style="219" customWidth="1"/>
    <col min="2835" max="2835" width="0.33203125" style="219" customWidth="1"/>
    <col min="2836" max="2836" width="1.21875" style="219" customWidth="1"/>
    <col min="2837" max="2837" width="0.5546875" style="219" customWidth="1"/>
    <col min="2838" max="2838" width="1.109375" style="219" customWidth="1"/>
    <col min="2839" max="2839" width="0.44140625" style="219" customWidth="1"/>
    <col min="2840" max="2840" width="1.5546875" style="219" customWidth="1"/>
    <col min="2841" max="2841" width="3" style="219" customWidth="1"/>
    <col min="2842" max="2842" width="0.109375" style="219" customWidth="1"/>
    <col min="2843" max="2843" width="0.5546875" style="219" customWidth="1"/>
    <col min="2844" max="2844" width="0.44140625" style="219" customWidth="1"/>
    <col min="2845" max="2845" width="1.5546875" style="219" customWidth="1"/>
    <col min="2846" max="2846" width="4" style="219" customWidth="1"/>
    <col min="2847" max="2847" width="0.33203125" style="219" customWidth="1"/>
    <col min="2848" max="2848" width="0.88671875" style="219" customWidth="1"/>
    <col min="2849" max="2849" width="2.109375" style="219" customWidth="1"/>
    <col min="2850" max="2850" width="2.5546875" style="219" customWidth="1"/>
    <col min="2851" max="2851" width="0.5546875" style="219" customWidth="1"/>
    <col min="2852" max="2852" width="1" style="219" customWidth="1"/>
    <col min="2853" max="2853" width="0.44140625" style="219" customWidth="1"/>
    <col min="2854" max="2854" width="3.21875" style="219" customWidth="1"/>
    <col min="2855" max="2855" width="1.33203125" style="219" customWidth="1"/>
    <col min="2856" max="2856" width="1.6640625" style="219" customWidth="1"/>
    <col min="2857" max="2857" width="2.33203125" style="219" customWidth="1"/>
    <col min="2858" max="2858" width="1.5546875" style="219" customWidth="1"/>
    <col min="2859" max="2859" width="0.44140625" style="219" customWidth="1"/>
    <col min="2860" max="2860" width="0.21875" style="219" customWidth="1"/>
    <col min="2861" max="2861" width="1.88671875" style="219" customWidth="1"/>
    <col min="2862" max="2862" width="2.44140625" style="219" customWidth="1"/>
    <col min="2863" max="2864" width="0" style="219" hidden="1" customWidth="1"/>
    <col min="2865" max="2865" width="1" style="219" customWidth="1"/>
    <col min="2866" max="2866" width="0.77734375" style="219" customWidth="1"/>
    <col min="2867" max="2867" width="1.77734375" style="219" customWidth="1"/>
    <col min="2868" max="2868" width="7.6640625" style="219" customWidth="1"/>
    <col min="2869" max="3072" width="8.88671875" style="219"/>
    <col min="3073" max="3073" width="0.5546875" style="219" customWidth="1"/>
    <col min="3074" max="3074" width="0" style="219" hidden="1" customWidth="1"/>
    <col min="3075" max="3076" width="1.5546875" style="219" customWidth="1"/>
    <col min="3077" max="3077" width="0.21875" style="219" customWidth="1"/>
    <col min="3078" max="3078" width="4.5546875" style="219" customWidth="1"/>
    <col min="3079" max="3079" width="2.33203125" style="219" customWidth="1"/>
    <col min="3080" max="3080" width="0.5546875" style="219" customWidth="1"/>
    <col min="3081" max="3081" width="0.77734375" style="219" customWidth="1"/>
    <col min="3082" max="3082" width="2.21875" style="219" customWidth="1"/>
    <col min="3083" max="3083" width="1" style="219" customWidth="1"/>
    <col min="3084" max="3084" width="0.33203125" style="219" customWidth="1"/>
    <col min="3085" max="3085" width="3.5546875" style="219" customWidth="1"/>
    <col min="3086" max="3086" width="3.109375" style="219" customWidth="1"/>
    <col min="3087" max="3087" width="1.88671875" style="219" customWidth="1"/>
    <col min="3088" max="3088" width="1.5546875" style="219" customWidth="1"/>
    <col min="3089" max="3089" width="7.109375" style="219" customWidth="1"/>
    <col min="3090" max="3090" width="0.77734375" style="219" customWidth="1"/>
    <col min="3091" max="3091" width="0.33203125" style="219" customWidth="1"/>
    <col min="3092" max="3092" width="1.21875" style="219" customWidth="1"/>
    <col min="3093" max="3093" width="0.5546875" style="219" customWidth="1"/>
    <col min="3094" max="3094" width="1.109375" style="219" customWidth="1"/>
    <col min="3095" max="3095" width="0.44140625" style="219" customWidth="1"/>
    <col min="3096" max="3096" width="1.5546875" style="219" customWidth="1"/>
    <col min="3097" max="3097" width="3" style="219" customWidth="1"/>
    <col min="3098" max="3098" width="0.109375" style="219" customWidth="1"/>
    <col min="3099" max="3099" width="0.5546875" style="219" customWidth="1"/>
    <col min="3100" max="3100" width="0.44140625" style="219" customWidth="1"/>
    <col min="3101" max="3101" width="1.5546875" style="219" customWidth="1"/>
    <col min="3102" max="3102" width="4" style="219" customWidth="1"/>
    <col min="3103" max="3103" width="0.33203125" style="219" customWidth="1"/>
    <col min="3104" max="3104" width="0.88671875" style="219" customWidth="1"/>
    <col min="3105" max="3105" width="2.109375" style="219" customWidth="1"/>
    <col min="3106" max="3106" width="2.5546875" style="219" customWidth="1"/>
    <col min="3107" max="3107" width="0.5546875" style="219" customWidth="1"/>
    <col min="3108" max="3108" width="1" style="219" customWidth="1"/>
    <col min="3109" max="3109" width="0.44140625" style="219" customWidth="1"/>
    <col min="3110" max="3110" width="3.21875" style="219" customWidth="1"/>
    <col min="3111" max="3111" width="1.33203125" style="219" customWidth="1"/>
    <col min="3112" max="3112" width="1.6640625" style="219" customWidth="1"/>
    <col min="3113" max="3113" width="2.33203125" style="219" customWidth="1"/>
    <col min="3114" max="3114" width="1.5546875" style="219" customWidth="1"/>
    <col min="3115" max="3115" width="0.44140625" style="219" customWidth="1"/>
    <col min="3116" max="3116" width="0.21875" style="219" customWidth="1"/>
    <col min="3117" max="3117" width="1.88671875" style="219" customWidth="1"/>
    <col min="3118" max="3118" width="2.44140625" style="219" customWidth="1"/>
    <col min="3119" max="3120" width="0" style="219" hidden="1" customWidth="1"/>
    <col min="3121" max="3121" width="1" style="219" customWidth="1"/>
    <col min="3122" max="3122" width="0.77734375" style="219" customWidth="1"/>
    <col min="3123" max="3123" width="1.77734375" style="219" customWidth="1"/>
    <col min="3124" max="3124" width="7.6640625" style="219" customWidth="1"/>
    <col min="3125" max="3328" width="8.88671875" style="219"/>
    <col min="3329" max="3329" width="0.5546875" style="219" customWidth="1"/>
    <col min="3330" max="3330" width="0" style="219" hidden="1" customWidth="1"/>
    <col min="3331" max="3332" width="1.5546875" style="219" customWidth="1"/>
    <col min="3333" max="3333" width="0.21875" style="219" customWidth="1"/>
    <col min="3334" max="3334" width="4.5546875" style="219" customWidth="1"/>
    <col min="3335" max="3335" width="2.33203125" style="219" customWidth="1"/>
    <col min="3336" max="3336" width="0.5546875" style="219" customWidth="1"/>
    <col min="3337" max="3337" width="0.77734375" style="219" customWidth="1"/>
    <col min="3338" max="3338" width="2.21875" style="219" customWidth="1"/>
    <col min="3339" max="3339" width="1" style="219" customWidth="1"/>
    <col min="3340" max="3340" width="0.33203125" style="219" customWidth="1"/>
    <col min="3341" max="3341" width="3.5546875" style="219" customWidth="1"/>
    <col min="3342" max="3342" width="3.109375" style="219" customWidth="1"/>
    <col min="3343" max="3343" width="1.88671875" style="219" customWidth="1"/>
    <col min="3344" max="3344" width="1.5546875" style="219" customWidth="1"/>
    <col min="3345" max="3345" width="7.109375" style="219" customWidth="1"/>
    <col min="3346" max="3346" width="0.77734375" style="219" customWidth="1"/>
    <col min="3347" max="3347" width="0.33203125" style="219" customWidth="1"/>
    <col min="3348" max="3348" width="1.21875" style="219" customWidth="1"/>
    <col min="3349" max="3349" width="0.5546875" style="219" customWidth="1"/>
    <col min="3350" max="3350" width="1.109375" style="219" customWidth="1"/>
    <col min="3351" max="3351" width="0.44140625" style="219" customWidth="1"/>
    <col min="3352" max="3352" width="1.5546875" style="219" customWidth="1"/>
    <col min="3353" max="3353" width="3" style="219" customWidth="1"/>
    <col min="3354" max="3354" width="0.109375" style="219" customWidth="1"/>
    <col min="3355" max="3355" width="0.5546875" style="219" customWidth="1"/>
    <col min="3356" max="3356" width="0.44140625" style="219" customWidth="1"/>
    <col min="3357" max="3357" width="1.5546875" style="219" customWidth="1"/>
    <col min="3358" max="3358" width="4" style="219" customWidth="1"/>
    <col min="3359" max="3359" width="0.33203125" style="219" customWidth="1"/>
    <col min="3360" max="3360" width="0.88671875" style="219" customWidth="1"/>
    <col min="3361" max="3361" width="2.109375" style="219" customWidth="1"/>
    <col min="3362" max="3362" width="2.5546875" style="219" customWidth="1"/>
    <col min="3363" max="3363" width="0.5546875" style="219" customWidth="1"/>
    <col min="3364" max="3364" width="1" style="219" customWidth="1"/>
    <col min="3365" max="3365" width="0.44140625" style="219" customWidth="1"/>
    <col min="3366" max="3366" width="3.21875" style="219" customWidth="1"/>
    <col min="3367" max="3367" width="1.33203125" style="219" customWidth="1"/>
    <col min="3368" max="3368" width="1.6640625" style="219" customWidth="1"/>
    <col min="3369" max="3369" width="2.33203125" style="219" customWidth="1"/>
    <col min="3370" max="3370" width="1.5546875" style="219" customWidth="1"/>
    <col min="3371" max="3371" width="0.44140625" style="219" customWidth="1"/>
    <col min="3372" max="3372" width="0.21875" style="219" customWidth="1"/>
    <col min="3373" max="3373" width="1.88671875" style="219" customWidth="1"/>
    <col min="3374" max="3374" width="2.44140625" style="219" customWidth="1"/>
    <col min="3375" max="3376" width="0" style="219" hidden="1" customWidth="1"/>
    <col min="3377" max="3377" width="1" style="219" customWidth="1"/>
    <col min="3378" max="3378" width="0.77734375" style="219" customWidth="1"/>
    <col min="3379" max="3379" width="1.77734375" style="219" customWidth="1"/>
    <col min="3380" max="3380" width="7.6640625" style="219" customWidth="1"/>
    <col min="3381" max="3584" width="8.88671875" style="219"/>
    <col min="3585" max="3585" width="0.5546875" style="219" customWidth="1"/>
    <col min="3586" max="3586" width="0" style="219" hidden="1" customWidth="1"/>
    <col min="3587" max="3588" width="1.5546875" style="219" customWidth="1"/>
    <col min="3589" max="3589" width="0.21875" style="219" customWidth="1"/>
    <col min="3590" max="3590" width="4.5546875" style="219" customWidth="1"/>
    <col min="3591" max="3591" width="2.33203125" style="219" customWidth="1"/>
    <col min="3592" max="3592" width="0.5546875" style="219" customWidth="1"/>
    <col min="3593" max="3593" width="0.77734375" style="219" customWidth="1"/>
    <col min="3594" max="3594" width="2.21875" style="219" customWidth="1"/>
    <col min="3595" max="3595" width="1" style="219" customWidth="1"/>
    <col min="3596" max="3596" width="0.33203125" style="219" customWidth="1"/>
    <col min="3597" max="3597" width="3.5546875" style="219" customWidth="1"/>
    <col min="3598" max="3598" width="3.109375" style="219" customWidth="1"/>
    <col min="3599" max="3599" width="1.88671875" style="219" customWidth="1"/>
    <col min="3600" max="3600" width="1.5546875" style="219" customWidth="1"/>
    <col min="3601" max="3601" width="7.109375" style="219" customWidth="1"/>
    <col min="3602" max="3602" width="0.77734375" style="219" customWidth="1"/>
    <col min="3603" max="3603" width="0.33203125" style="219" customWidth="1"/>
    <col min="3604" max="3604" width="1.21875" style="219" customWidth="1"/>
    <col min="3605" max="3605" width="0.5546875" style="219" customWidth="1"/>
    <col min="3606" max="3606" width="1.109375" style="219" customWidth="1"/>
    <col min="3607" max="3607" width="0.44140625" style="219" customWidth="1"/>
    <col min="3608" max="3608" width="1.5546875" style="219" customWidth="1"/>
    <col min="3609" max="3609" width="3" style="219" customWidth="1"/>
    <col min="3610" max="3610" width="0.109375" style="219" customWidth="1"/>
    <col min="3611" max="3611" width="0.5546875" style="219" customWidth="1"/>
    <col min="3612" max="3612" width="0.44140625" style="219" customWidth="1"/>
    <col min="3613" max="3613" width="1.5546875" style="219" customWidth="1"/>
    <col min="3614" max="3614" width="4" style="219" customWidth="1"/>
    <col min="3615" max="3615" width="0.33203125" style="219" customWidth="1"/>
    <col min="3616" max="3616" width="0.88671875" style="219" customWidth="1"/>
    <col min="3617" max="3617" width="2.109375" style="219" customWidth="1"/>
    <col min="3618" max="3618" width="2.5546875" style="219" customWidth="1"/>
    <col min="3619" max="3619" width="0.5546875" style="219" customWidth="1"/>
    <col min="3620" max="3620" width="1" style="219" customWidth="1"/>
    <col min="3621" max="3621" width="0.44140625" style="219" customWidth="1"/>
    <col min="3622" max="3622" width="3.21875" style="219" customWidth="1"/>
    <col min="3623" max="3623" width="1.33203125" style="219" customWidth="1"/>
    <col min="3624" max="3624" width="1.6640625" style="219" customWidth="1"/>
    <col min="3625" max="3625" width="2.33203125" style="219" customWidth="1"/>
    <col min="3626" max="3626" width="1.5546875" style="219" customWidth="1"/>
    <col min="3627" max="3627" width="0.44140625" style="219" customWidth="1"/>
    <col min="3628" max="3628" width="0.21875" style="219" customWidth="1"/>
    <col min="3629" max="3629" width="1.88671875" style="219" customWidth="1"/>
    <col min="3630" max="3630" width="2.44140625" style="219" customWidth="1"/>
    <col min="3631" max="3632" width="0" style="219" hidden="1" customWidth="1"/>
    <col min="3633" max="3633" width="1" style="219" customWidth="1"/>
    <col min="3634" max="3634" width="0.77734375" style="219" customWidth="1"/>
    <col min="3635" max="3635" width="1.77734375" style="219" customWidth="1"/>
    <col min="3636" max="3636" width="7.6640625" style="219" customWidth="1"/>
    <col min="3637" max="3840" width="8.88671875" style="219"/>
    <col min="3841" max="3841" width="0.5546875" style="219" customWidth="1"/>
    <col min="3842" max="3842" width="0" style="219" hidden="1" customWidth="1"/>
    <col min="3843" max="3844" width="1.5546875" style="219" customWidth="1"/>
    <col min="3845" max="3845" width="0.21875" style="219" customWidth="1"/>
    <col min="3846" max="3846" width="4.5546875" style="219" customWidth="1"/>
    <col min="3847" max="3847" width="2.33203125" style="219" customWidth="1"/>
    <col min="3848" max="3848" width="0.5546875" style="219" customWidth="1"/>
    <col min="3849" max="3849" width="0.77734375" style="219" customWidth="1"/>
    <col min="3850" max="3850" width="2.21875" style="219" customWidth="1"/>
    <col min="3851" max="3851" width="1" style="219" customWidth="1"/>
    <col min="3852" max="3852" width="0.33203125" style="219" customWidth="1"/>
    <col min="3853" max="3853" width="3.5546875" style="219" customWidth="1"/>
    <col min="3854" max="3854" width="3.109375" style="219" customWidth="1"/>
    <col min="3855" max="3855" width="1.88671875" style="219" customWidth="1"/>
    <col min="3856" max="3856" width="1.5546875" style="219" customWidth="1"/>
    <col min="3857" max="3857" width="7.109375" style="219" customWidth="1"/>
    <col min="3858" max="3858" width="0.77734375" style="219" customWidth="1"/>
    <col min="3859" max="3859" width="0.33203125" style="219" customWidth="1"/>
    <col min="3860" max="3860" width="1.21875" style="219" customWidth="1"/>
    <col min="3861" max="3861" width="0.5546875" style="219" customWidth="1"/>
    <col min="3862" max="3862" width="1.109375" style="219" customWidth="1"/>
    <col min="3863" max="3863" width="0.44140625" style="219" customWidth="1"/>
    <col min="3864" max="3864" width="1.5546875" style="219" customWidth="1"/>
    <col min="3865" max="3865" width="3" style="219" customWidth="1"/>
    <col min="3866" max="3866" width="0.109375" style="219" customWidth="1"/>
    <col min="3867" max="3867" width="0.5546875" style="219" customWidth="1"/>
    <col min="3868" max="3868" width="0.44140625" style="219" customWidth="1"/>
    <col min="3869" max="3869" width="1.5546875" style="219" customWidth="1"/>
    <col min="3870" max="3870" width="4" style="219" customWidth="1"/>
    <col min="3871" max="3871" width="0.33203125" style="219" customWidth="1"/>
    <col min="3872" max="3872" width="0.88671875" style="219" customWidth="1"/>
    <col min="3873" max="3873" width="2.109375" style="219" customWidth="1"/>
    <col min="3874" max="3874" width="2.5546875" style="219" customWidth="1"/>
    <col min="3875" max="3875" width="0.5546875" style="219" customWidth="1"/>
    <col min="3876" max="3876" width="1" style="219" customWidth="1"/>
    <col min="3877" max="3877" width="0.44140625" style="219" customWidth="1"/>
    <col min="3878" max="3878" width="3.21875" style="219" customWidth="1"/>
    <col min="3879" max="3879" width="1.33203125" style="219" customWidth="1"/>
    <col min="3880" max="3880" width="1.6640625" style="219" customWidth="1"/>
    <col min="3881" max="3881" width="2.33203125" style="219" customWidth="1"/>
    <col min="3882" max="3882" width="1.5546875" style="219" customWidth="1"/>
    <col min="3883" max="3883" width="0.44140625" style="219" customWidth="1"/>
    <col min="3884" max="3884" width="0.21875" style="219" customWidth="1"/>
    <col min="3885" max="3885" width="1.88671875" style="219" customWidth="1"/>
    <col min="3886" max="3886" width="2.44140625" style="219" customWidth="1"/>
    <col min="3887" max="3888" width="0" style="219" hidden="1" customWidth="1"/>
    <col min="3889" max="3889" width="1" style="219" customWidth="1"/>
    <col min="3890" max="3890" width="0.77734375" style="219" customWidth="1"/>
    <col min="3891" max="3891" width="1.77734375" style="219" customWidth="1"/>
    <col min="3892" max="3892" width="7.6640625" style="219" customWidth="1"/>
    <col min="3893" max="4096" width="8.88671875" style="219"/>
    <col min="4097" max="4097" width="0.5546875" style="219" customWidth="1"/>
    <col min="4098" max="4098" width="0" style="219" hidden="1" customWidth="1"/>
    <col min="4099" max="4100" width="1.5546875" style="219" customWidth="1"/>
    <col min="4101" max="4101" width="0.21875" style="219" customWidth="1"/>
    <col min="4102" max="4102" width="4.5546875" style="219" customWidth="1"/>
    <col min="4103" max="4103" width="2.33203125" style="219" customWidth="1"/>
    <col min="4104" max="4104" width="0.5546875" style="219" customWidth="1"/>
    <col min="4105" max="4105" width="0.77734375" style="219" customWidth="1"/>
    <col min="4106" max="4106" width="2.21875" style="219" customWidth="1"/>
    <col min="4107" max="4107" width="1" style="219" customWidth="1"/>
    <col min="4108" max="4108" width="0.33203125" style="219" customWidth="1"/>
    <col min="4109" max="4109" width="3.5546875" style="219" customWidth="1"/>
    <col min="4110" max="4110" width="3.109375" style="219" customWidth="1"/>
    <col min="4111" max="4111" width="1.88671875" style="219" customWidth="1"/>
    <col min="4112" max="4112" width="1.5546875" style="219" customWidth="1"/>
    <col min="4113" max="4113" width="7.109375" style="219" customWidth="1"/>
    <col min="4114" max="4114" width="0.77734375" style="219" customWidth="1"/>
    <col min="4115" max="4115" width="0.33203125" style="219" customWidth="1"/>
    <col min="4116" max="4116" width="1.21875" style="219" customWidth="1"/>
    <col min="4117" max="4117" width="0.5546875" style="219" customWidth="1"/>
    <col min="4118" max="4118" width="1.109375" style="219" customWidth="1"/>
    <col min="4119" max="4119" width="0.44140625" style="219" customWidth="1"/>
    <col min="4120" max="4120" width="1.5546875" style="219" customWidth="1"/>
    <col min="4121" max="4121" width="3" style="219" customWidth="1"/>
    <col min="4122" max="4122" width="0.109375" style="219" customWidth="1"/>
    <col min="4123" max="4123" width="0.5546875" style="219" customWidth="1"/>
    <col min="4124" max="4124" width="0.44140625" style="219" customWidth="1"/>
    <col min="4125" max="4125" width="1.5546875" style="219" customWidth="1"/>
    <col min="4126" max="4126" width="4" style="219" customWidth="1"/>
    <col min="4127" max="4127" width="0.33203125" style="219" customWidth="1"/>
    <col min="4128" max="4128" width="0.88671875" style="219" customWidth="1"/>
    <col min="4129" max="4129" width="2.109375" style="219" customWidth="1"/>
    <col min="4130" max="4130" width="2.5546875" style="219" customWidth="1"/>
    <col min="4131" max="4131" width="0.5546875" style="219" customWidth="1"/>
    <col min="4132" max="4132" width="1" style="219" customWidth="1"/>
    <col min="4133" max="4133" width="0.44140625" style="219" customWidth="1"/>
    <col min="4134" max="4134" width="3.21875" style="219" customWidth="1"/>
    <col min="4135" max="4135" width="1.33203125" style="219" customWidth="1"/>
    <col min="4136" max="4136" width="1.6640625" style="219" customWidth="1"/>
    <col min="4137" max="4137" width="2.33203125" style="219" customWidth="1"/>
    <col min="4138" max="4138" width="1.5546875" style="219" customWidth="1"/>
    <col min="4139" max="4139" width="0.44140625" style="219" customWidth="1"/>
    <col min="4140" max="4140" width="0.21875" style="219" customWidth="1"/>
    <col min="4141" max="4141" width="1.88671875" style="219" customWidth="1"/>
    <col min="4142" max="4142" width="2.44140625" style="219" customWidth="1"/>
    <col min="4143" max="4144" width="0" style="219" hidden="1" customWidth="1"/>
    <col min="4145" max="4145" width="1" style="219" customWidth="1"/>
    <col min="4146" max="4146" width="0.77734375" style="219" customWidth="1"/>
    <col min="4147" max="4147" width="1.77734375" style="219" customWidth="1"/>
    <col min="4148" max="4148" width="7.6640625" style="219" customWidth="1"/>
    <col min="4149" max="4352" width="8.88671875" style="219"/>
    <col min="4353" max="4353" width="0.5546875" style="219" customWidth="1"/>
    <col min="4354" max="4354" width="0" style="219" hidden="1" customWidth="1"/>
    <col min="4355" max="4356" width="1.5546875" style="219" customWidth="1"/>
    <col min="4357" max="4357" width="0.21875" style="219" customWidth="1"/>
    <col min="4358" max="4358" width="4.5546875" style="219" customWidth="1"/>
    <col min="4359" max="4359" width="2.33203125" style="219" customWidth="1"/>
    <col min="4360" max="4360" width="0.5546875" style="219" customWidth="1"/>
    <col min="4361" max="4361" width="0.77734375" style="219" customWidth="1"/>
    <col min="4362" max="4362" width="2.21875" style="219" customWidth="1"/>
    <col min="4363" max="4363" width="1" style="219" customWidth="1"/>
    <col min="4364" max="4364" width="0.33203125" style="219" customWidth="1"/>
    <col min="4365" max="4365" width="3.5546875" style="219" customWidth="1"/>
    <col min="4366" max="4366" width="3.109375" style="219" customWidth="1"/>
    <col min="4367" max="4367" width="1.88671875" style="219" customWidth="1"/>
    <col min="4368" max="4368" width="1.5546875" style="219" customWidth="1"/>
    <col min="4369" max="4369" width="7.109375" style="219" customWidth="1"/>
    <col min="4370" max="4370" width="0.77734375" style="219" customWidth="1"/>
    <col min="4371" max="4371" width="0.33203125" style="219" customWidth="1"/>
    <col min="4372" max="4372" width="1.21875" style="219" customWidth="1"/>
    <col min="4373" max="4373" width="0.5546875" style="219" customWidth="1"/>
    <col min="4374" max="4374" width="1.109375" style="219" customWidth="1"/>
    <col min="4375" max="4375" width="0.44140625" style="219" customWidth="1"/>
    <col min="4376" max="4376" width="1.5546875" style="219" customWidth="1"/>
    <col min="4377" max="4377" width="3" style="219" customWidth="1"/>
    <col min="4378" max="4378" width="0.109375" style="219" customWidth="1"/>
    <col min="4379" max="4379" width="0.5546875" style="219" customWidth="1"/>
    <col min="4380" max="4380" width="0.44140625" style="219" customWidth="1"/>
    <col min="4381" max="4381" width="1.5546875" style="219" customWidth="1"/>
    <col min="4382" max="4382" width="4" style="219" customWidth="1"/>
    <col min="4383" max="4383" width="0.33203125" style="219" customWidth="1"/>
    <col min="4384" max="4384" width="0.88671875" style="219" customWidth="1"/>
    <col min="4385" max="4385" width="2.109375" style="219" customWidth="1"/>
    <col min="4386" max="4386" width="2.5546875" style="219" customWidth="1"/>
    <col min="4387" max="4387" width="0.5546875" style="219" customWidth="1"/>
    <col min="4388" max="4388" width="1" style="219" customWidth="1"/>
    <col min="4389" max="4389" width="0.44140625" style="219" customWidth="1"/>
    <col min="4390" max="4390" width="3.21875" style="219" customWidth="1"/>
    <col min="4391" max="4391" width="1.33203125" style="219" customWidth="1"/>
    <col min="4392" max="4392" width="1.6640625" style="219" customWidth="1"/>
    <col min="4393" max="4393" width="2.33203125" style="219" customWidth="1"/>
    <col min="4394" max="4394" width="1.5546875" style="219" customWidth="1"/>
    <col min="4395" max="4395" width="0.44140625" style="219" customWidth="1"/>
    <col min="4396" max="4396" width="0.21875" style="219" customWidth="1"/>
    <col min="4397" max="4397" width="1.88671875" style="219" customWidth="1"/>
    <col min="4398" max="4398" width="2.44140625" style="219" customWidth="1"/>
    <col min="4399" max="4400" width="0" style="219" hidden="1" customWidth="1"/>
    <col min="4401" max="4401" width="1" style="219" customWidth="1"/>
    <col min="4402" max="4402" width="0.77734375" style="219" customWidth="1"/>
    <col min="4403" max="4403" width="1.77734375" style="219" customWidth="1"/>
    <col min="4404" max="4404" width="7.6640625" style="219" customWidth="1"/>
    <col min="4405" max="4608" width="8.88671875" style="219"/>
    <col min="4609" max="4609" width="0.5546875" style="219" customWidth="1"/>
    <col min="4610" max="4610" width="0" style="219" hidden="1" customWidth="1"/>
    <col min="4611" max="4612" width="1.5546875" style="219" customWidth="1"/>
    <col min="4613" max="4613" width="0.21875" style="219" customWidth="1"/>
    <col min="4614" max="4614" width="4.5546875" style="219" customWidth="1"/>
    <col min="4615" max="4615" width="2.33203125" style="219" customWidth="1"/>
    <col min="4616" max="4616" width="0.5546875" style="219" customWidth="1"/>
    <col min="4617" max="4617" width="0.77734375" style="219" customWidth="1"/>
    <col min="4618" max="4618" width="2.21875" style="219" customWidth="1"/>
    <col min="4619" max="4619" width="1" style="219" customWidth="1"/>
    <col min="4620" max="4620" width="0.33203125" style="219" customWidth="1"/>
    <col min="4621" max="4621" width="3.5546875" style="219" customWidth="1"/>
    <col min="4622" max="4622" width="3.109375" style="219" customWidth="1"/>
    <col min="4623" max="4623" width="1.88671875" style="219" customWidth="1"/>
    <col min="4624" max="4624" width="1.5546875" style="219" customWidth="1"/>
    <col min="4625" max="4625" width="7.109375" style="219" customWidth="1"/>
    <col min="4626" max="4626" width="0.77734375" style="219" customWidth="1"/>
    <col min="4627" max="4627" width="0.33203125" style="219" customWidth="1"/>
    <col min="4628" max="4628" width="1.21875" style="219" customWidth="1"/>
    <col min="4629" max="4629" width="0.5546875" style="219" customWidth="1"/>
    <col min="4630" max="4630" width="1.109375" style="219" customWidth="1"/>
    <col min="4631" max="4631" width="0.44140625" style="219" customWidth="1"/>
    <col min="4632" max="4632" width="1.5546875" style="219" customWidth="1"/>
    <col min="4633" max="4633" width="3" style="219" customWidth="1"/>
    <col min="4634" max="4634" width="0.109375" style="219" customWidth="1"/>
    <col min="4635" max="4635" width="0.5546875" style="219" customWidth="1"/>
    <col min="4636" max="4636" width="0.44140625" style="219" customWidth="1"/>
    <col min="4637" max="4637" width="1.5546875" style="219" customWidth="1"/>
    <col min="4638" max="4638" width="4" style="219" customWidth="1"/>
    <col min="4639" max="4639" width="0.33203125" style="219" customWidth="1"/>
    <col min="4640" max="4640" width="0.88671875" style="219" customWidth="1"/>
    <col min="4641" max="4641" width="2.109375" style="219" customWidth="1"/>
    <col min="4642" max="4642" width="2.5546875" style="219" customWidth="1"/>
    <col min="4643" max="4643" width="0.5546875" style="219" customWidth="1"/>
    <col min="4644" max="4644" width="1" style="219" customWidth="1"/>
    <col min="4645" max="4645" width="0.44140625" style="219" customWidth="1"/>
    <col min="4646" max="4646" width="3.21875" style="219" customWidth="1"/>
    <col min="4647" max="4647" width="1.33203125" style="219" customWidth="1"/>
    <col min="4648" max="4648" width="1.6640625" style="219" customWidth="1"/>
    <col min="4649" max="4649" width="2.33203125" style="219" customWidth="1"/>
    <col min="4650" max="4650" width="1.5546875" style="219" customWidth="1"/>
    <col min="4651" max="4651" width="0.44140625" style="219" customWidth="1"/>
    <col min="4652" max="4652" width="0.21875" style="219" customWidth="1"/>
    <col min="4653" max="4653" width="1.88671875" style="219" customWidth="1"/>
    <col min="4654" max="4654" width="2.44140625" style="219" customWidth="1"/>
    <col min="4655" max="4656" width="0" style="219" hidden="1" customWidth="1"/>
    <col min="4657" max="4657" width="1" style="219" customWidth="1"/>
    <col min="4658" max="4658" width="0.77734375" style="219" customWidth="1"/>
    <col min="4659" max="4659" width="1.77734375" style="219" customWidth="1"/>
    <col min="4660" max="4660" width="7.6640625" style="219" customWidth="1"/>
    <col min="4661" max="4864" width="8.88671875" style="219"/>
    <col min="4865" max="4865" width="0.5546875" style="219" customWidth="1"/>
    <col min="4866" max="4866" width="0" style="219" hidden="1" customWidth="1"/>
    <col min="4867" max="4868" width="1.5546875" style="219" customWidth="1"/>
    <col min="4869" max="4869" width="0.21875" style="219" customWidth="1"/>
    <col min="4870" max="4870" width="4.5546875" style="219" customWidth="1"/>
    <col min="4871" max="4871" width="2.33203125" style="219" customWidth="1"/>
    <col min="4872" max="4872" width="0.5546875" style="219" customWidth="1"/>
    <col min="4873" max="4873" width="0.77734375" style="219" customWidth="1"/>
    <col min="4874" max="4874" width="2.21875" style="219" customWidth="1"/>
    <col min="4875" max="4875" width="1" style="219" customWidth="1"/>
    <col min="4876" max="4876" width="0.33203125" style="219" customWidth="1"/>
    <col min="4877" max="4877" width="3.5546875" style="219" customWidth="1"/>
    <col min="4878" max="4878" width="3.109375" style="219" customWidth="1"/>
    <col min="4879" max="4879" width="1.88671875" style="219" customWidth="1"/>
    <col min="4880" max="4880" width="1.5546875" style="219" customWidth="1"/>
    <col min="4881" max="4881" width="7.109375" style="219" customWidth="1"/>
    <col min="4882" max="4882" width="0.77734375" style="219" customWidth="1"/>
    <col min="4883" max="4883" width="0.33203125" style="219" customWidth="1"/>
    <col min="4884" max="4884" width="1.21875" style="219" customWidth="1"/>
    <col min="4885" max="4885" width="0.5546875" style="219" customWidth="1"/>
    <col min="4886" max="4886" width="1.109375" style="219" customWidth="1"/>
    <col min="4887" max="4887" width="0.44140625" style="219" customWidth="1"/>
    <col min="4888" max="4888" width="1.5546875" style="219" customWidth="1"/>
    <col min="4889" max="4889" width="3" style="219" customWidth="1"/>
    <col min="4890" max="4890" width="0.109375" style="219" customWidth="1"/>
    <col min="4891" max="4891" width="0.5546875" style="219" customWidth="1"/>
    <col min="4892" max="4892" width="0.44140625" style="219" customWidth="1"/>
    <col min="4893" max="4893" width="1.5546875" style="219" customWidth="1"/>
    <col min="4894" max="4894" width="4" style="219" customWidth="1"/>
    <col min="4895" max="4895" width="0.33203125" style="219" customWidth="1"/>
    <col min="4896" max="4896" width="0.88671875" style="219" customWidth="1"/>
    <col min="4897" max="4897" width="2.109375" style="219" customWidth="1"/>
    <col min="4898" max="4898" width="2.5546875" style="219" customWidth="1"/>
    <col min="4899" max="4899" width="0.5546875" style="219" customWidth="1"/>
    <col min="4900" max="4900" width="1" style="219" customWidth="1"/>
    <col min="4901" max="4901" width="0.44140625" style="219" customWidth="1"/>
    <col min="4902" max="4902" width="3.21875" style="219" customWidth="1"/>
    <col min="4903" max="4903" width="1.33203125" style="219" customWidth="1"/>
    <col min="4904" max="4904" width="1.6640625" style="219" customWidth="1"/>
    <col min="4905" max="4905" width="2.33203125" style="219" customWidth="1"/>
    <col min="4906" max="4906" width="1.5546875" style="219" customWidth="1"/>
    <col min="4907" max="4907" width="0.44140625" style="219" customWidth="1"/>
    <col min="4908" max="4908" width="0.21875" style="219" customWidth="1"/>
    <col min="4909" max="4909" width="1.88671875" style="219" customWidth="1"/>
    <col min="4910" max="4910" width="2.44140625" style="219" customWidth="1"/>
    <col min="4911" max="4912" width="0" style="219" hidden="1" customWidth="1"/>
    <col min="4913" max="4913" width="1" style="219" customWidth="1"/>
    <col min="4914" max="4914" width="0.77734375" style="219" customWidth="1"/>
    <col min="4915" max="4915" width="1.77734375" style="219" customWidth="1"/>
    <col min="4916" max="4916" width="7.6640625" style="219" customWidth="1"/>
    <col min="4917" max="5120" width="8.88671875" style="219"/>
    <col min="5121" max="5121" width="0.5546875" style="219" customWidth="1"/>
    <col min="5122" max="5122" width="0" style="219" hidden="1" customWidth="1"/>
    <col min="5123" max="5124" width="1.5546875" style="219" customWidth="1"/>
    <col min="5125" max="5125" width="0.21875" style="219" customWidth="1"/>
    <col min="5126" max="5126" width="4.5546875" style="219" customWidth="1"/>
    <col min="5127" max="5127" width="2.33203125" style="219" customWidth="1"/>
    <col min="5128" max="5128" width="0.5546875" style="219" customWidth="1"/>
    <col min="5129" max="5129" width="0.77734375" style="219" customWidth="1"/>
    <col min="5130" max="5130" width="2.21875" style="219" customWidth="1"/>
    <col min="5131" max="5131" width="1" style="219" customWidth="1"/>
    <col min="5132" max="5132" width="0.33203125" style="219" customWidth="1"/>
    <col min="5133" max="5133" width="3.5546875" style="219" customWidth="1"/>
    <col min="5134" max="5134" width="3.109375" style="219" customWidth="1"/>
    <col min="5135" max="5135" width="1.88671875" style="219" customWidth="1"/>
    <col min="5136" max="5136" width="1.5546875" style="219" customWidth="1"/>
    <col min="5137" max="5137" width="7.109375" style="219" customWidth="1"/>
    <col min="5138" max="5138" width="0.77734375" style="219" customWidth="1"/>
    <col min="5139" max="5139" width="0.33203125" style="219" customWidth="1"/>
    <col min="5140" max="5140" width="1.21875" style="219" customWidth="1"/>
    <col min="5141" max="5141" width="0.5546875" style="219" customWidth="1"/>
    <col min="5142" max="5142" width="1.109375" style="219" customWidth="1"/>
    <col min="5143" max="5143" width="0.44140625" style="219" customWidth="1"/>
    <col min="5144" max="5144" width="1.5546875" style="219" customWidth="1"/>
    <col min="5145" max="5145" width="3" style="219" customWidth="1"/>
    <col min="5146" max="5146" width="0.109375" style="219" customWidth="1"/>
    <col min="5147" max="5147" width="0.5546875" style="219" customWidth="1"/>
    <col min="5148" max="5148" width="0.44140625" style="219" customWidth="1"/>
    <col min="5149" max="5149" width="1.5546875" style="219" customWidth="1"/>
    <col min="5150" max="5150" width="4" style="219" customWidth="1"/>
    <col min="5151" max="5151" width="0.33203125" style="219" customWidth="1"/>
    <col min="5152" max="5152" width="0.88671875" style="219" customWidth="1"/>
    <col min="5153" max="5153" width="2.109375" style="219" customWidth="1"/>
    <col min="5154" max="5154" width="2.5546875" style="219" customWidth="1"/>
    <col min="5155" max="5155" width="0.5546875" style="219" customWidth="1"/>
    <col min="5156" max="5156" width="1" style="219" customWidth="1"/>
    <col min="5157" max="5157" width="0.44140625" style="219" customWidth="1"/>
    <col min="5158" max="5158" width="3.21875" style="219" customWidth="1"/>
    <col min="5159" max="5159" width="1.33203125" style="219" customWidth="1"/>
    <col min="5160" max="5160" width="1.6640625" style="219" customWidth="1"/>
    <col min="5161" max="5161" width="2.33203125" style="219" customWidth="1"/>
    <col min="5162" max="5162" width="1.5546875" style="219" customWidth="1"/>
    <col min="5163" max="5163" width="0.44140625" style="219" customWidth="1"/>
    <col min="5164" max="5164" width="0.21875" style="219" customWidth="1"/>
    <col min="5165" max="5165" width="1.88671875" style="219" customWidth="1"/>
    <col min="5166" max="5166" width="2.44140625" style="219" customWidth="1"/>
    <col min="5167" max="5168" width="0" style="219" hidden="1" customWidth="1"/>
    <col min="5169" max="5169" width="1" style="219" customWidth="1"/>
    <col min="5170" max="5170" width="0.77734375" style="219" customWidth="1"/>
    <col min="5171" max="5171" width="1.77734375" style="219" customWidth="1"/>
    <col min="5172" max="5172" width="7.6640625" style="219" customWidth="1"/>
    <col min="5173" max="5376" width="8.88671875" style="219"/>
    <col min="5377" max="5377" width="0.5546875" style="219" customWidth="1"/>
    <col min="5378" max="5378" width="0" style="219" hidden="1" customWidth="1"/>
    <col min="5379" max="5380" width="1.5546875" style="219" customWidth="1"/>
    <col min="5381" max="5381" width="0.21875" style="219" customWidth="1"/>
    <col min="5382" max="5382" width="4.5546875" style="219" customWidth="1"/>
    <col min="5383" max="5383" width="2.33203125" style="219" customWidth="1"/>
    <col min="5384" max="5384" width="0.5546875" style="219" customWidth="1"/>
    <col min="5385" max="5385" width="0.77734375" style="219" customWidth="1"/>
    <col min="5386" max="5386" width="2.21875" style="219" customWidth="1"/>
    <col min="5387" max="5387" width="1" style="219" customWidth="1"/>
    <col min="5388" max="5388" width="0.33203125" style="219" customWidth="1"/>
    <col min="5389" max="5389" width="3.5546875" style="219" customWidth="1"/>
    <col min="5390" max="5390" width="3.109375" style="219" customWidth="1"/>
    <col min="5391" max="5391" width="1.88671875" style="219" customWidth="1"/>
    <col min="5392" max="5392" width="1.5546875" style="219" customWidth="1"/>
    <col min="5393" max="5393" width="7.109375" style="219" customWidth="1"/>
    <col min="5394" max="5394" width="0.77734375" style="219" customWidth="1"/>
    <col min="5395" max="5395" width="0.33203125" style="219" customWidth="1"/>
    <col min="5396" max="5396" width="1.21875" style="219" customWidth="1"/>
    <col min="5397" max="5397" width="0.5546875" style="219" customWidth="1"/>
    <col min="5398" max="5398" width="1.109375" style="219" customWidth="1"/>
    <col min="5399" max="5399" width="0.44140625" style="219" customWidth="1"/>
    <col min="5400" max="5400" width="1.5546875" style="219" customWidth="1"/>
    <col min="5401" max="5401" width="3" style="219" customWidth="1"/>
    <col min="5402" max="5402" width="0.109375" style="219" customWidth="1"/>
    <col min="5403" max="5403" width="0.5546875" style="219" customWidth="1"/>
    <col min="5404" max="5404" width="0.44140625" style="219" customWidth="1"/>
    <col min="5405" max="5405" width="1.5546875" style="219" customWidth="1"/>
    <col min="5406" max="5406" width="4" style="219" customWidth="1"/>
    <col min="5407" max="5407" width="0.33203125" style="219" customWidth="1"/>
    <col min="5408" max="5408" width="0.88671875" style="219" customWidth="1"/>
    <col min="5409" max="5409" width="2.109375" style="219" customWidth="1"/>
    <col min="5410" max="5410" width="2.5546875" style="219" customWidth="1"/>
    <col min="5411" max="5411" width="0.5546875" style="219" customWidth="1"/>
    <col min="5412" max="5412" width="1" style="219" customWidth="1"/>
    <col min="5413" max="5413" width="0.44140625" style="219" customWidth="1"/>
    <col min="5414" max="5414" width="3.21875" style="219" customWidth="1"/>
    <col min="5415" max="5415" width="1.33203125" style="219" customWidth="1"/>
    <col min="5416" max="5416" width="1.6640625" style="219" customWidth="1"/>
    <col min="5417" max="5417" width="2.33203125" style="219" customWidth="1"/>
    <col min="5418" max="5418" width="1.5546875" style="219" customWidth="1"/>
    <col min="5419" max="5419" width="0.44140625" style="219" customWidth="1"/>
    <col min="5420" max="5420" width="0.21875" style="219" customWidth="1"/>
    <col min="5421" max="5421" width="1.88671875" style="219" customWidth="1"/>
    <col min="5422" max="5422" width="2.44140625" style="219" customWidth="1"/>
    <col min="5423" max="5424" width="0" style="219" hidden="1" customWidth="1"/>
    <col min="5425" max="5425" width="1" style="219" customWidth="1"/>
    <col min="5426" max="5426" width="0.77734375" style="219" customWidth="1"/>
    <col min="5427" max="5427" width="1.77734375" style="219" customWidth="1"/>
    <col min="5428" max="5428" width="7.6640625" style="219" customWidth="1"/>
    <col min="5429" max="5632" width="8.88671875" style="219"/>
    <col min="5633" max="5633" width="0.5546875" style="219" customWidth="1"/>
    <col min="5634" max="5634" width="0" style="219" hidden="1" customWidth="1"/>
    <col min="5635" max="5636" width="1.5546875" style="219" customWidth="1"/>
    <col min="5637" max="5637" width="0.21875" style="219" customWidth="1"/>
    <col min="5638" max="5638" width="4.5546875" style="219" customWidth="1"/>
    <col min="5639" max="5639" width="2.33203125" style="219" customWidth="1"/>
    <col min="5640" max="5640" width="0.5546875" style="219" customWidth="1"/>
    <col min="5641" max="5641" width="0.77734375" style="219" customWidth="1"/>
    <col min="5642" max="5642" width="2.21875" style="219" customWidth="1"/>
    <col min="5643" max="5643" width="1" style="219" customWidth="1"/>
    <col min="5644" max="5644" width="0.33203125" style="219" customWidth="1"/>
    <col min="5645" max="5645" width="3.5546875" style="219" customWidth="1"/>
    <col min="5646" max="5646" width="3.109375" style="219" customWidth="1"/>
    <col min="5647" max="5647" width="1.88671875" style="219" customWidth="1"/>
    <col min="5648" max="5648" width="1.5546875" style="219" customWidth="1"/>
    <col min="5649" max="5649" width="7.109375" style="219" customWidth="1"/>
    <col min="5650" max="5650" width="0.77734375" style="219" customWidth="1"/>
    <col min="5651" max="5651" width="0.33203125" style="219" customWidth="1"/>
    <col min="5652" max="5652" width="1.21875" style="219" customWidth="1"/>
    <col min="5653" max="5653" width="0.5546875" style="219" customWidth="1"/>
    <col min="5654" max="5654" width="1.109375" style="219" customWidth="1"/>
    <col min="5655" max="5655" width="0.44140625" style="219" customWidth="1"/>
    <col min="5656" max="5656" width="1.5546875" style="219" customWidth="1"/>
    <col min="5657" max="5657" width="3" style="219" customWidth="1"/>
    <col min="5658" max="5658" width="0.109375" style="219" customWidth="1"/>
    <col min="5659" max="5659" width="0.5546875" style="219" customWidth="1"/>
    <col min="5660" max="5660" width="0.44140625" style="219" customWidth="1"/>
    <col min="5661" max="5661" width="1.5546875" style="219" customWidth="1"/>
    <col min="5662" max="5662" width="4" style="219" customWidth="1"/>
    <col min="5663" max="5663" width="0.33203125" style="219" customWidth="1"/>
    <col min="5664" max="5664" width="0.88671875" style="219" customWidth="1"/>
    <col min="5665" max="5665" width="2.109375" style="219" customWidth="1"/>
    <col min="5666" max="5666" width="2.5546875" style="219" customWidth="1"/>
    <col min="5667" max="5667" width="0.5546875" style="219" customWidth="1"/>
    <col min="5668" max="5668" width="1" style="219" customWidth="1"/>
    <col min="5669" max="5669" width="0.44140625" style="219" customWidth="1"/>
    <col min="5670" max="5670" width="3.21875" style="219" customWidth="1"/>
    <col min="5671" max="5671" width="1.33203125" style="219" customWidth="1"/>
    <col min="5672" max="5672" width="1.6640625" style="219" customWidth="1"/>
    <col min="5673" max="5673" width="2.33203125" style="219" customWidth="1"/>
    <col min="5674" max="5674" width="1.5546875" style="219" customWidth="1"/>
    <col min="5675" max="5675" width="0.44140625" style="219" customWidth="1"/>
    <col min="5676" max="5676" width="0.21875" style="219" customWidth="1"/>
    <col min="5677" max="5677" width="1.88671875" style="219" customWidth="1"/>
    <col min="5678" max="5678" width="2.44140625" style="219" customWidth="1"/>
    <col min="5679" max="5680" width="0" style="219" hidden="1" customWidth="1"/>
    <col min="5681" max="5681" width="1" style="219" customWidth="1"/>
    <col min="5682" max="5682" width="0.77734375" style="219" customWidth="1"/>
    <col min="5683" max="5683" width="1.77734375" style="219" customWidth="1"/>
    <col min="5684" max="5684" width="7.6640625" style="219" customWidth="1"/>
    <col min="5685" max="5888" width="8.88671875" style="219"/>
    <col min="5889" max="5889" width="0.5546875" style="219" customWidth="1"/>
    <col min="5890" max="5890" width="0" style="219" hidden="1" customWidth="1"/>
    <col min="5891" max="5892" width="1.5546875" style="219" customWidth="1"/>
    <col min="5893" max="5893" width="0.21875" style="219" customWidth="1"/>
    <col min="5894" max="5894" width="4.5546875" style="219" customWidth="1"/>
    <col min="5895" max="5895" width="2.33203125" style="219" customWidth="1"/>
    <col min="5896" max="5896" width="0.5546875" style="219" customWidth="1"/>
    <col min="5897" max="5897" width="0.77734375" style="219" customWidth="1"/>
    <col min="5898" max="5898" width="2.21875" style="219" customWidth="1"/>
    <col min="5899" max="5899" width="1" style="219" customWidth="1"/>
    <col min="5900" max="5900" width="0.33203125" style="219" customWidth="1"/>
    <col min="5901" max="5901" width="3.5546875" style="219" customWidth="1"/>
    <col min="5902" max="5902" width="3.109375" style="219" customWidth="1"/>
    <col min="5903" max="5903" width="1.88671875" style="219" customWidth="1"/>
    <col min="5904" max="5904" width="1.5546875" style="219" customWidth="1"/>
    <col min="5905" max="5905" width="7.109375" style="219" customWidth="1"/>
    <col min="5906" max="5906" width="0.77734375" style="219" customWidth="1"/>
    <col min="5907" max="5907" width="0.33203125" style="219" customWidth="1"/>
    <col min="5908" max="5908" width="1.21875" style="219" customWidth="1"/>
    <col min="5909" max="5909" width="0.5546875" style="219" customWidth="1"/>
    <col min="5910" max="5910" width="1.109375" style="219" customWidth="1"/>
    <col min="5911" max="5911" width="0.44140625" style="219" customWidth="1"/>
    <col min="5912" max="5912" width="1.5546875" style="219" customWidth="1"/>
    <col min="5913" max="5913" width="3" style="219" customWidth="1"/>
    <col min="5914" max="5914" width="0.109375" style="219" customWidth="1"/>
    <col min="5915" max="5915" width="0.5546875" style="219" customWidth="1"/>
    <col min="5916" max="5916" width="0.44140625" style="219" customWidth="1"/>
    <col min="5917" max="5917" width="1.5546875" style="219" customWidth="1"/>
    <col min="5918" max="5918" width="4" style="219" customWidth="1"/>
    <col min="5919" max="5919" width="0.33203125" style="219" customWidth="1"/>
    <col min="5920" max="5920" width="0.88671875" style="219" customWidth="1"/>
    <col min="5921" max="5921" width="2.109375" style="219" customWidth="1"/>
    <col min="5922" max="5922" width="2.5546875" style="219" customWidth="1"/>
    <col min="5923" max="5923" width="0.5546875" style="219" customWidth="1"/>
    <col min="5924" max="5924" width="1" style="219" customWidth="1"/>
    <col min="5925" max="5925" width="0.44140625" style="219" customWidth="1"/>
    <col min="5926" max="5926" width="3.21875" style="219" customWidth="1"/>
    <col min="5927" max="5927" width="1.33203125" style="219" customWidth="1"/>
    <col min="5928" max="5928" width="1.6640625" style="219" customWidth="1"/>
    <col min="5929" max="5929" width="2.33203125" style="219" customWidth="1"/>
    <col min="5930" max="5930" width="1.5546875" style="219" customWidth="1"/>
    <col min="5931" max="5931" width="0.44140625" style="219" customWidth="1"/>
    <col min="5932" max="5932" width="0.21875" style="219" customWidth="1"/>
    <col min="5933" max="5933" width="1.88671875" style="219" customWidth="1"/>
    <col min="5934" max="5934" width="2.44140625" style="219" customWidth="1"/>
    <col min="5935" max="5936" width="0" style="219" hidden="1" customWidth="1"/>
    <col min="5937" max="5937" width="1" style="219" customWidth="1"/>
    <col min="5938" max="5938" width="0.77734375" style="219" customWidth="1"/>
    <col min="5939" max="5939" width="1.77734375" style="219" customWidth="1"/>
    <col min="5940" max="5940" width="7.6640625" style="219" customWidth="1"/>
    <col min="5941" max="6144" width="8.88671875" style="219"/>
    <col min="6145" max="6145" width="0.5546875" style="219" customWidth="1"/>
    <col min="6146" max="6146" width="0" style="219" hidden="1" customWidth="1"/>
    <col min="6147" max="6148" width="1.5546875" style="219" customWidth="1"/>
    <col min="6149" max="6149" width="0.21875" style="219" customWidth="1"/>
    <col min="6150" max="6150" width="4.5546875" style="219" customWidth="1"/>
    <col min="6151" max="6151" width="2.33203125" style="219" customWidth="1"/>
    <col min="6152" max="6152" width="0.5546875" style="219" customWidth="1"/>
    <col min="6153" max="6153" width="0.77734375" style="219" customWidth="1"/>
    <col min="6154" max="6154" width="2.21875" style="219" customWidth="1"/>
    <col min="6155" max="6155" width="1" style="219" customWidth="1"/>
    <col min="6156" max="6156" width="0.33203125" style="219" customWidth="1"/>
    <col min="6157" max="6157" width="3.5546875" style="219" customWidth="1"/>
    <col min="6158" max="6158" width="3.109375" style="219" customWidth="1"/>
    <col min="6159" max="6159" width="1.88671875" style="219" customWidth="1"/>
    <col min="6160" max="6160" width="1.5546875" style="219" customWidth="1"/>
    <col min="6161" max="6161" width="7.109375" style="219" customWidth="1"/>
    <col min="6162" max="6162" width="0.77734375" style="219" customWidth="1"/>
    <col min="6163" max="6163" width="0.33203125" style="219" customWidth="1"/>
    <col min="6164" max="6164" width="1.21875" style="219" customWidth="1"/>
    <col min="6165" max="6165" width="0.5546875" style="219" customWidth="1"/>
    <col min="6166" max="6166" width="1.109375" style="219" customWidth="1"/>
    <col min="6167" max="6167" width="0.44140625" style="219" customWidth="1"/>
    <col min="6168" max="6168" width="1.5546875" style="219" customWidth="1"/>
    <col min="6169" max="6169" width="3" style="219" customWidth="1"/>
    <col min="6170" max="6170" width="0.109375" style="219" customWidth="1"/>
    <col min="6171" max="6171" width="0.5546875" style="219" customWidth="1"/>
    <col min="6172" max="6172" width="0.44140625" style="219" customWidth="1"/>
    <col min="6173" max="6173" width="1.5546875" style="219" customWidth="1"/>
    <col min="6174" max="6174" width="4" style="219" customWidth="1"/>
    <col min="6175" max="6175" width="0.33203125" style="219" customWidth="1"/>
    <col min="6176" max="6176" width="0.88671875" style="219" customWidth="1"/>
    <col min="6177" max="6177" width="2.109375" style="219" customWidth="1"/>
    <col min="6178" max="6178" width="2.5546875" style="219" customWidth="1"/>
    <col min="6179" max="6179" width="0.5546875" style="219" customWidth="1"/>
    <col min="6180" max="6180" width="1" style="219" customWidth="1"/>
    <col min="6181" max="6181" width="0.44140625" style="219" customWidth="1"/>
    <col min="6182" max="6182" width="3.21875" style="219" customWidth="1"/>
    <col min="6183" max="6183" width="1.33203125" style="219" customWidth="1"/>
    <col min="6184" max="6184" width="1.6640625" style="219" customWidth="1"/>
    <col min="6185" max="6185" width="2.33203125" style="219" customWidth="1"/>
    <col min="6186" max="6186" width="1.5546875" style="219" customWidth="1"/>
    <col min="6187" max="6187" width="0.44140625" style="219" customWidth="1"/>
    <col min="6188" max="6188" width="0.21875" style="219" customWidth="1"/>
    <col min="6189" max="6189" width="1.88671875" style="219" customWidth="1"/>
    <col min="6190" max="6190" width="2.44140625" style="219" customWidth="1"/>
    <col min="6191" max="6192" width="0" style="219" hidden="1" customWidth="1"/>
    <col min="6193" max="6193" width="1" style="219" customWidth="1"/>
    <col min="6194" max="6194" width="0.77734375" style="219" customWidth="1"/>
    <col min="6195" max="6195" width="1.77734375" style="219" customWidth="1"/>
    <col min="6196" max="6196" width="7.6640625" style="219" customWidth="1"/>
    <col min="6197" max="6400" width="8.88671875" style="219"/>
    <col min="6401" max="6401" width="0.5546875" style="219" customWidth="1"/>
    <col min="6402" max="6402" width="0" style="219" hidden="1" customWidth="1"/>
    <col min="6403" max="6404" width="1.5546875" style="219" customWidth="1"/>
    <col min="6405" max="6405" width="0.21875" style="219" customWidth="1"/>
    <col min="6406" max="6406" width="4.5546875" style="219" customWidth="1"/>
    <col min="6407" max="6407" width="2.33203125" style="219" customWidth="1"/>
    <col min="6408" max="6408" width="0.5546875" style="219" customWidth="1"/>
    <col min="6409" max="6409" width="0.77734375" style="219" customWidth="1"/>
    <col min="6410" max="6410" width="2.21875" style="219" customWidth="1"/>
    <col min="6411" max="6411" width="1" style="219" customWidth="1"/>
    <col min="6412" max="6412" width="0.33203125" style="219" customWidth="1"/>
    <col min="6413" max="6413" width="3.5546875" style="219" customWidth="1"/>
    <col min="6414" max="6414" width="3.109375" style="219" customWidth="1"/>
    <col min="6415" max="6415" width="1.88671875" style="219" customWidth="1"/>
    <col min="6416" max="6416" width="1.5546875" style="219" customWidth="1"/>
    <col min="6417" max="6417" width="7.109375" style="219" customWidth="1"/>
    <col min="6418" max="6418" width="0.77734375" style="219" customWidth="1"/>
    <col min="6419" max="6419" width="0.33203125" style="219" customWidth="1"/>
    <col min="6420" max="6420" width="1.21875" style="219" customWidth="1"/>
    <col min="6421" max="6421" width="0.5546875" style="219" customWidth="1"/>
    <col min="6422" max="6422" width="1.109375" style="219" customWidth="1"/>
    <col min="6423" max="6423" width="0.44140625" style="219" customWidth="1"/>
    <col min="6424" max="6424" width="1.5546875" style="219" customWidth="1"/>
    <col min="6425" max="6425" width="3" style="219" customWidth="1"/>
    <col min="6426" max="6426" width="0.109375" style="219" customWidth="1"/>
    <col min="6427" max="6427" width="0.5546875" style="219" customWidth="1"/>
    <col min="6428" max="6428" width="0.44140625" style="219" customWidth="1"/>
    <col min="6429" max="6429" width="1.5546875" style="219" customWidth="1"/>
    <col min="6430" max="6430" width="4" style="219" customWidth="1"/>
    <col min="6431" max="6431" width="0.33203125" style="219" customWidth="1"/>
    <col min="6432" max="6432" width="0.88671875" style="219" customWidth="1"/>
    <col min="6433" max="6433" width="2.109375" style="219" customWidth="1"/>
    <col min="6434" max="6434" width="2.5546875" style="219" customWidth="1"/>
    <col min="6435" max="6435" width="0.5546875" style="219" customWidth="1"/>
    <col min="6436" max="6436" width="1" style="219" customWidth="1"/>
    <col min="6437" max="6437" width="0.44140625" style="219" customWidth="1"/>
    <col min="6438" max="6438" width="3.21875" style="219" customWidth="1"/>
    <col min="6439" max="6439" width="1.33203125" style="219" customWidth="1"/>
    <col min="6440" max="6440" width="1.6640625" style="219" customWidth="1"/>
    <col min="6441" max="6441" width="2.33203125" style="219" customWidth="1"/>
    <col min="6442" max="6442" width="1.5546875" style="219" customWidth="1"/>
    <col min="6443" max="6443" width="0.44140625" style="219" customWidth="1"/>
    <col min="6444" max="6444" width="0.21875" style="219" customWidth="1"/>
    <col min="6445" max="6445" width="1.88671875" style="219" customWidth="1"/>
    <col min="6446" max="6446" width="2.44140625" style="219" customWidth="1"/>
    <col min="6447" max="6448" width="0" style="219" hidden="1" customWidth="1"/>
    <col min="6449" max="6449" width="1" style="219" customWidth="1"/>
    <col min="6450" max="6450" width="0.77734375" style="219" customWidth="1"/>
    <col min="6451" max="6451" width="1.77734375" style="219" customWidth="1"/>
    <col min="6452" max="6452" width="7.6640625" style="219" customWidth="1"/>
    <col min="6453" max="6656" width="8.88671875" style="219"/>
    <col min="6657" max="6657" width="0.5546875" style="219" customWidth="1"/>
    <col min="6658" max="6658" width="0" style="219" hidden="1" customWidth="1"/>
    <col min="6659" max="6660" width="1.5546875" style="219" customWidth="1"/>
    <col min="6661" max="6661" width="0.21875" style="219" customWidth="1"/>
    <col min="6662" max="6662" width="4.5546875" style="219" customWidth="1"/>
    <col min="6663" max="6663" width="2.33203125" style="219" customWidth="1"/>
    <col min="6664" max="6664" width="0.5546875" style="219" customWidth="1"/>
    <col min="6665" max="6665" width="0.77734375" style="219" customWidth="1"/>
    <col min="6666" max="6666" width="2.21875" style="219" customWidth="1"/>
    <col min="6667" max="6667" width="1" style="219" customWidth="1"/>
    <col min="6668" max="6668" width="0.33203125" style="219" customWidth="1"/>
    <col min="6669" max="6669" width="3.5546875" style="219" customWidth="1"/>
    <col min="6670" max="6670" width="3.109375" style="219" customWidth="1"/>
    <col min="6671" max="6671" width="1.88671875" style="219" customWidth="1"/>
    <col min="6672" max="6672" width="1.5546875" style="219" customWidth="1"/>
    <col min="6673" max="6673" width="7.109375" style="219" customWidth="1"/>
    <col min="6674" max="6674" width="0.77734375" style="219" customWidth="1"/>
    <col min="6675" max="6675" width="0.33203125" style="219" customWidth="1"/>
    <col min="6676" max="6676" width="1.21875" style="219" customWidth="1"/>
    <col min="6677" max="6677" width="0.5546875" style="219" customWidth="1"/>
    <col min="6678" max="6678" width="1.109375" style="219" customWidth="1"/>
    <col min="6679" max="6679" width="0.44140625" style="219" customWidth="1"/>
    <col min="6680" max="6680" width="1.5546875" style="219" customWidth="1"/>
    <col min="6681" max="6681" width="3" style="219" customWidth="1"/>
    <col min="6682" max="6682" width="0.109375" style="219" customWidth="1"/>
    <col min="6683" max="6683" width="0.5546875" style="219" customWidth="1"/>
    <col min="6684" max="6684" width="0.44140625" style="219" customWidth="1"/>
    <col min="6685" max="6685" width="1.5546875" style="219" customWidth="1"/>
    <col min="6686" max="6686" width="4" style="219" customWidth="1"/>
    <col min="6687" max="6687" width="0.33203125" style="219" customWidth="1"/>
    <col min="6688" max="6688" width="0.88671875" style="219" customWidth="1"/>
    <col min="6689" max="6689" width="2.109375" style="219" customWidth="1"/>
    <col min="6690" max="6690" width="2.5546875" style="219" customWidth="1"/>
    <col min="6691" max="6691" width="0.5546875" style="219" customWidth="1"/>
    <col min="6692" max="6692" width="1" style="219" customWidth="1"/>
    <col min="6693" max="6693" width="0.44140625" style="219" customWidth="1"/>
    <col min="6694" max="6694" width="3.21875" style="219" customWidth="1"/>
    <col min="6695" max="6695" width="1.33203125" style="219" customWidth="1"/>
    <col min="6696" max="6696" width="1.6640625" style="219" customWidth="1"/>
    <col min="6697" max="6697" width="2.33203125" style="219" customWidth="1"/>
    <col min="6698" max="6698" width="1.5546875" style="219" customWidth="1"/>
    <col min="6699" max="6699" width="0.44140625" style="219" customWidth="1"/>
    <col min="6700" max="6700" width="0.21875" style="219" customWidth="1"/>
    <col min="6701" max="6701" width="1.88671875" style="219" customWidth="1"/>
    <col min="6702" max="6702" width="2.44140625" style="219" customWidth="1"/>
    <col min="6703" max="6704" width="0" style="219" hidden="1" customWidth="1"/>
    <col min="6705" max="6705" width="1" style="219" customWidth="1"/>
    <col min="6706" max="6706" width="0.77734375" style="219" customWidth="1"/>
    <col min="6707" max="6707" width="1.77734375" style="219" customWidth="1"/>
    <col min="6708" max="6708" width="7.6640625" style="219" customWidth="1"/>
    <col min="6709" max="6912" width="8.88671875" style="219"/>
    <col min="6913" max="6913" width="0.5546875" style="219" customWidth="1"/>
    <col min="6914" max="6914" width="0" style="219" hidden="1" customWidth="1"/>
    <col min="6915" max="6916" width="1.5546875" style="219" customWidth="1"/>
    <col min="6917" max="6917" width="0.21875" style="219" customWidth="1"/>
    <col min="6918" max="6918" width="4.5546875" style="219" customWidth="1"/>
    <col min="6919" max="6919" width="2.33203125" style="219" customWidth="1"/>
    <col min="6920" max="6920" width="0.5546875" style="219" customWidth="1"/>
    <col min="6921" max="6921" width="0.77734375" style="219" customWidth="1"/>
    <col min="6922" max="6922" width="2.21875" style="219" customWidth="1"/>
    <col min="6923" max="6923" width="1" style="219" customWidth="1"/>
    <col min="6924" max="6924" width="0.33203125" style="219" customWidth="1"/>
    <col min="6925" max="6925" width="3.5546875" style="219" customWidth="1"/>
    <col min="6926" max="6926" width="3.109375" style="219" customWidth="1"/>
    <col min="6927" max="6927" width="1.88671875" style="219" customWidth="1"/>
    <col min="6928" max="6928" width="1.5546875" style="219" customWidth="1"/>
    <col min="6929" max="6929" width="7.109375" style="219" customWidth="1"/>
    <col min="6930" max="6930" width="0.77734375" style="219" customWidth="1"/>
    <col min="6931" max="6931" width="0.33203125" style="219" customWidth="1"/>
    <col min="6932" max="6932" width="1.21875" style="219" customWidth="1"/>
    <col min="6933" max="6933" width="0.5546875" style="219" customWidth="1"/>
    <col min="6934" max="6934" width="1.109375" style="219" customWidth="1"/>
    <col min="6935" max="6935" width="0.44140625" style="219" customWidth="1"/>
    <col min="6936" max="6936" width="1.5546875" style="219" customWidth="1"/>
    <col min="6937" max="6937" width="3" style="219" customWidth="1"/>
    <col min="6938" max="6938" width="0.109375" style="219" customWidth="1"/>
    <col min="6939" max="6939" width="0.5546875" style="219" customWidth="1"/>
    <col min="6940" max="6940" width="0.44140625" style="219" customWidth="1"/>
    <col min="6941" max="6941" width="1.5546875" style="219" customWidth="1"/>
    <col min="6942" max="6942" width="4" style="219" customWidth="1"/>
    <col min="6943" max="6943" width="0.33203125" style="219" customWidth="1"/>
    <col min="6944" max="6944" width="0.88671875" style="219" customWidth="1"/>
    <col min="6945" max="6945" width="2.109375" style="219" customWidth="1"/>
    <col min="6946" max="6946" width="2.5546875" style="219" customWidth="1"/>
    <col min="6947" max="6947" width="0.5546875" style="219" customWidth="1"/>
    <col min="6948" max="6948" width="1" style="219" customWidth="1"/>
    <col min="6949" max="6949" width="0.44140625" style="219" customWidth="1"/>
    <col min="6950" max="6950" width="3.21875" style="219" customWidth="1"/>
    <col min="6951" max="6951" width="1.33203125" style="219" customWidth="1"/>
    <col min="6952" max="6952" width="1.6640625" style="219" customWidth="1"/>
    <col min="6953" max="6953" width="2.33203125" style="219" customWidth="1"/>
    <col min="6954" max="6954" width="1.5546875" style="219" customWidth="1"/>
    <col min="6955" max="6955" width="0.44140625" style="219" customWidth="1"/>
    <col min="6956" max="6956" width="0.21875" style="219" customWidth="1"/>
    <col min="6957" max="6957" width="1.88671875" style="219" customWidth="1"/>
    <col min="6958" max="6958" width="2.44140625" style="219" customWidth="1"/>
    <col min="6959" max="6960" width="0" style="219" hidden="1" customWidth="1"/>
    <col min="6961" max="6961" width="1" style="219" customWidth="1"/>
    <col min="6962" max="6962" width="0.77734375" style="219" customWidth="1"/>
    <col min="6963" max="6963" width="1.77734375" style="219" customWidth="1"/>
    <col min="6964" max="6964" width="7.6640625" style="219" customWidth="1"/>
    <col min="6965" max="7168" width="8.88671875" style="219"/>
    <col min="7169" max="7169" width="0.5546875" style="219" customWidth="1"/>
    <col min="7170" max="7170" width="0" style="219" hidden="1" customWidth="1"/>
    <col min="7171" max="7172" width="1.5546875" style="219" customWidth="1"/>
    <col min="7173" max="7173" width="0.21875" style="219" customWidth="1"/>
    <col min="7174" max="7174" width="4.5546875" style="219" customWidth="1"/>
    <col min="7175" max="7175" width="2.33203125" style="219" customWidth="1"/>
    <col min="7176" max="7176" width="0.5546875" style="219" customWidth="1"/>
    <col min="7177" max="7177" width="0.77734375" style="219" customWidth="1"/>
    <col min="7178" max="7178" width="2.21875" style="219" customWidth="1"/>
    <col min="7179" max="7179" width="1" style="219" customWidth="1"/>
    <col min="7180" max="7180" width="0.33203125" style="219" customWidth="1"/>
    <col min="7181" max="7181" width="3.5546875" style="219" customWidth="1"/>
    <col min="7182" max="7182" width="3.109375" style="219" customWidth="1"/>
    <col min="7183" max="7183" width="1.88671875" style="219" customWidth="1"/>
    <col min="7184" max="7184" width="1.5546875" style="219" customWidth="1"/>
    <col min="7185" max="7185" width="7.109375" style="219" customWidth="1"/>
    <col min="7186" max="7186" width="0.77734375" style="219" customWidth="1"/>
    <col min="7187" max="7187" width="0.33203125" style="219" customWidth="1"/>
    <col min="7188" max="7188" width="1.21875" style="219" customWidth="1"/>
    <col min="7189" max="7189" width="0.5546875" style="219" customWidth="1"/>
    <col min="7190" max="7190" width="1.109375" style="219" customWidth="1"/>
    <col min="7191" max="7191" width="0.44140625" style="219" customWidth="1"/>
    <col min="7192" max="7192" width="1.5546875" style="219" customWidth="1"/>
    <col min="7193" max="7193" width="3" style="219" customWidth="1"/>
    <col min="7194" max="7194" width="0.109375" style="219" customWidth="1"/>
    <col min="7195" max="7195" width="0.5546875" style="219" customWidth="1"/>
    <col min="7196" max="7196" width="0.44140625" style="219" customWidth="1"/>
    <col min="7197" max="7197" width="1.5546875" style="219" customWidth="1"/>
    <col min="7198" max="7198" width="4" style="219" customWidth="1"/>
    <col min="7199" max="7199" width="0.33203125" style="219" customWidth="1"/>
    <col min="7200" max="7200" width="0.88671875" style="219" customWidth="1"/>
    <col min="7201" max="7201" width="2.109375" style="219" customWidth="1"/>
    <col min="7202" max="7202" width="2.5546875" style="219" customWidth="1"/>
    <col min="7203" max="7203" width="0.5546875" style="219" customWidth="1"/>
    <col min="7204" max="7204" width="1" style="219" customWidth="1"/>
    <col min="7205" max="7205" width="0.44140625" style="219" customWidth="1"/>
    <col min="7206" max="7206" width="3.21875" style="219" customWidth="1"/>
    <col min="7207" max="7207" width="1.33203125" style="219" customWidth="1"/>
    <col min="7208" max="7208" width="1.6640625" style="219" customWidth="1"/>
    <col min="7209" max="7209" width="2.33203125" style="219" customWidth="1"/>
    <col min="7210" max="7210" width="1.5546875" style="219" customWidth="1"/>
    <col min="7211" max="7211" width="0.44140625" style="219" customWidth="1"/>
    <col min="7212" max="7212" width="0.21875" style="219" customWidth="1"/>
    <col min="7213" max="7213" width="1.88671875" style="219" customWidth="1"/>
    <col min="7214" max="7214" width="2.44140625" style="219" customWidth="1"/>
    <col min="7215" max="7216" width="0" style="219" hidden="1" customWidth="1"/>
    <col min="7217" max="7217" width="1" style="219" customWidth="1"/>
    <col min="7218" max="7218" width="0.77734375" style="219" customWidth="1"/>
    <col min="7219" max="7219" width="1.77734375" style="219" customWidth="1"/>
    <col min="7220" max="7220" width="7.6640625" style="219" customWidth="1"/>
    <col min="7221" max="7424" width="8.88671875" style="219"/>
    <col min="7425" max="7425" width="0.5546875" style="219" customWidth="1"/>
    <col min="7426" max="7426" width="0" style="219" hidden="1" customWidth="1"/>
    <col min="7427" max="7428" width="1.5546875" style="219" customWidth="1"/>
    <col min="7429" max="7429" width="0.21875" style="219" customWidth="1"/>
    <col min="7430" max="7430" width="4.5546875" style="219" customWidth="1"/>
    <col min="7431" max="7431" width="2.33203125" style="219" customWidth="1"/>
    <col min="7432" max="7432" width="0.5546875" style="219" customWidth="1"/>
    <col min="7433" max="7433" width="0.77734375" style="219" customWidth="1"/>
    <col min="7434" max="7434" width="2.21875" style="219" customWidth="1"/>
    <col min="7435" max="7435" width="1" style="219" customWidth="1"/>
    <col min="7436" max="7436" width="0.33203125" style="219" customWidth="1"/>
    <col min="7437" max="7437" width="3.5546875" style="219" customWidth="1"/>
    <col min="7438" max="7438" width="3.109375" style="219" customWidth="1"/>
    <col min="7439" max="7439" width="1.88671875" style="219" customWidth="1"/>
    <col min="7440" max="7440" width="1.5546875" style="219" customWidth="1"/>
    <col min="7441" max="7441" width="7.109375" style="219" customWidth="1"/>
    <col min="7442" max="7442" width="0.77734375" style="219" customWidth="1"/>
    <col min="7443" max="7443" width="0.33203125" style="219" customWidth="1"/>
    <col min="7444" max="7444" width="1.21875" style="219" customWidth="1"/>
    <col min="7445" max="7445" width="0.5546875" style="219" customWidth="1"/>
    <col min="7446" max="7446" width="1.109375" style="219" customWidth="1"/>
    <col min="7447" max="7447" width="0.44140625" style="219" customWidth="1"/>
    <col min="7448" max="7448" width="1.5546875" style="219" customWidth="1"/>
    <col min="7449" max="7449" width="3" style="219" customWidth="1"/>
    <col min="7450" max="7450" width="0.109375" style="219" customWidth="1"/>
    <col min="7451" max="7451" width="0.5546875" style="219" customWidth="1"/>
    <col min="7452" max="7452" width="0.44140625" style="219" customWidth="1"/>
    <col min="7453" max="7453" width="1.5546875" style="219" customWidth="1"/>
    <col min="7454" max="7454" width="4" style="219" customWidth="1"/>
    <col min="7455" max="7455" width="0.33203125" style="219" customWidth="1"/>
    <col min="7456" max="7456" width="0.88671875" style="219" customWidth="1"/>
    <col min="7457" max="7457" width="2.109375" style="219" customWidth="1"/>
    <col min="7458" max="7458" width="2.5546875" style="219" customWidth="1"/>
    <col min="7459" max="7459" width="0.5546875" style="219" customWidth="1"/>
    <col min="7460" max="7460" width="1" style="219" customWidth="1"/>
    <col min="7461" max="7461" width="0.44140625" style="219" customWidth="1"/>
    <col min="7462" max="7462" width="3.21875" style="219" customWidth="1"/>
    <col min="7463" max="7463" width="1.33203125" style="219" customWidth="1"/>
    <col min="7464" max="7464" width="1.6640625" style="219" customWidth="1"/>
    <col min="7465" max="7465" width="2.33203125" style="219" customWidth="1"/>
    <col min="7466" max="7466" width="1.5546875" style="219" customWidth="1"/>
    <col min="7467" max="7467" width="0.44140625" style="219" customWidth="1"/>
    <col min="7468" max="7468" width="0.21875" style="219" customWidth="1"/>
    <col min="7469" max="7469" width="1.88671875" style="219" customWidth="1"/>
    <col min="7470" max="7470" width="2.44140625" style="219" customWidth="1"/>
    <col min="7471" max="7472" width="0" style="219" hidden="1" customWidth="1"/>
    <col min="7473" max="7473" width="1" style="219" customWidth="1"/>
    <col min="7474" max="7474" width="0.77734375" style="219" customWidth="1"/>
    <col min="7475" max="7475" width="1.77734375" style="219" customWidth="1"/>
    <col min="7476" max="7476" width="7.6640625" style="219" customWidth="1"/>
    <col min="7477" max="7680" width="8.88671875" style="219"/>
    <col min="7681" max="7681" width="0.5546875" style="219" customWidth="1"/>
    <col min="7682" max="7682" width="0" style="219" hidden="1" customWidth="1"/>
    <col min="7683" max="7684" width="1.5546875" style="219" customWidth="1"/>
    <col min="7685" max="7685" width="0.21875" style="219" customWidth="1"/>
    <col min="7686" max="7686" width="4.5546875" style="219" customWidth="1"/>
    <col min="7687" max="7687" width="2.33203125" style="219" customWidth="1"/>
    <col min="7688" max="7688" width="0.5546875" style="219" customWidth="1"/>
    <col min="7689" max="7689" width="0.77734375" style="219" customWidth="1"/>
    <col min="7690" max="7690" width="2.21875" style="219" customWidth="1"/>
    <col min="7691" max="7691" width="1" style="219" customWidth="1"/>
    <col min="7692" max="7692" width="0.33203125" style="219" customWidth="1"/>
    <col min="7693" max="7693" width="3.5546875" style="219" customWidth="1"/>
    <col min="7694" max="7694" width="3.109375" style="219" customWidth="1"/>
    <col min="7695" max="7695" width="1.88671875" style="219" customWidth="1"/>
    <col min="7696" max="7696" width="1.5546875" style="219" customWidth="1"/>
    <col min="7697" max="7697" width="7.109375" style="219" customWidth="1"/>
    <col min="7698" max="7698" width="0.77734375" style="219" customWidth="1"/>
    <col min="7699" max="7699" width="0.33203125" style="219" customWidth="1"/>
    <col min="7700" max="7700" width="1.21875" style="219" customWidth="1"/>
    <col min="7701" max="7701" width="0.5546875" style="219" customWidth="1"/>
    <col min="7702" max="7702" width="1.109375" style="219" customWidth="1"/>
    <col min="7703" max="7703" width="0.44140625" style="219" customWidth="1"/>
    <col min="7704" max="7704" width="1.5546875" style="219" customWidth="1"/>
    <col min="7705" max="7705" width="3" style="219" customWidth="1"/>
    <col min="7706" max="7706" width="0.109375" style="219" customWidth="1"/>
    <col min="7707" max="7707" width="0.5546875" style="219" customWidth="1"/>
    <col min="7708" max="7708" width="0.44140625" style="219" customWidth="1"/>
    <col min="7709" max="7709" width="1.5546875" style="219" customWidth="1"/>
    <col min="7710" max="7710" width="4" style="219" customWidth="1"/>
    <col min="7711" max="7711" width="0.33203125" style="219" customWidth="1"/>
    <col min="7712" max="7712" width="0.88671875" style="219" customWidth="1"/>
    <col min="7713" max="7713" width="2.109375" style="219" customWidth="1"/>
    <col min="7714" max="7714" width="2.5546875" style="219" customWidth="1"/>
    <col min="7715" max="7715" width="0.5546875" style="219" customWidth="1"/>
    <col min="7716" max="7716" width="1" style="219" customWidth="1"/>
    <col min="7717" max="7717" width="0.44140625" style="219" customWidth="1"/>
    <col min="7718" max="7718" width="3.21875" style="219" customWidth="1"/>
    <col min="7719" max="7719" width="1.33203125" style="219" customWidth="1"/>
    <col min="7720" max="7720" width="1.6640625" style="219" customWidth="1"/>
    <col min="7721" max="7721" width="2.33203125" style="219" customWidth="1"/>
    <col min="7722" max="7722" width="1.5546875" style="219" customWidth="1"/>
    <col min="7723" max="7723" width="0.44140625" style="219" customWidth="1"/>
    <col min="7724" max="7724" width="0.21875" style="219" customWidth="1"/>
    <col min="7725" max="7725" width="1.88671875" style="219" customWidth="1"/>
    <col min="7726" max="7726" width="2.44140625" style="219" customWidth="1"/>
    <col min="7727" max="7728" width="0" style="219" hidden="1" customWidth="1"/>
    <col min="7729" max="7729" width="1" style="219" customWidth="1"/>
    <col min="7730" max="7730" width="0.77734375" style="219" customWidth="1"/>
    <col min="7731" max="7731" width="1.77734375" style="219" customWidth="1"/>
    <col min="7732" max="7732" width="7.6640625" style="219" customWidth="1"/>
    <col min="7733" max="7936" width="8.88671875" style="219"/>
    <col min="7937" max="7937" width="0.5546875" style="219" customWidth="1"/>
    <col min="7938" max="7938" width="0" style="219" hidden="1" customWidth="1"/>
    <col min="7939" max="7940" width="1.5546875" style="219" customWidth="1"/>
    <col min="7941" max="7941" width="0.21875" style="219" customWidth="1"/>
    <col min="7942" max="7942" width="4.5546875" style="219" customWidth="1"/>
    <col min="7943" max="7943" width="2.33203125" style="219" customWidth="1"/>
    <col min="7944" max="7944" width="0.5546875" style="219" customWidth="1"/>
    <col min="7945" max="7945" width="0.77734375" style="219" customWidth="1"/>
    <col min="7946" max="7946" width="2.21875" style="219" customWidth="1"/>
    <col min="7947" max="7947" width="1" style="219" customWidth="1"/>
    <col min="7948" max="7948" width="0.33203125" style="219" customWidth="1"/>
    <col min="7949" max="7949" width="3.5546875" style="219" customWidth="1"/>
    <col min="7950" max="7950" width="3.109375" style="219" customWidth="1"/>
    <col min="7951" max="7951" width="1.88671875" style="219" customWidth="1"/>
    <col min="7952" max="7952" width="1.5546875" style="219" customWidth="1"/>
    <col min="7953" max="7953" width="7.109375" style="219" customWidth="1"/>
    <col min="7954" max="7954" width="0.77734375" style="219" customWidth="1"/>
    <col min="7955" max="7955" width="0.33203125" style="219" customWidth="1"/>
    <col min="7956" max="7956" width="1.21875" style="219" customWidth="1"/>
    <col min="7957" max="7957" width="0.5546875" style="219" customWidth="1"/>
    <col min="7958" max="7958" width="1.109375" style="219" customWidth="1"/>
    <col min="7959" max="7959" width="0.44140625" style="219" customWidth="1"/>
    <col min="7960" max="7960" width="1.5546875" style="219" customWidth="1"/>
    <col min="7961" max="7961" width="3" style="219" customWidth="1"/>
    <col min="7962" max="7962" width="0.109375" style="219" customWidth="1"/>
    <col min="7963" max="7963" width="0.5546875" style="219" customWidth="1"/>
    <col min="7964" max="7964" width="0.44140625" style="219" customWidth="1"/>
    <col min="7965" max="7965" width="1.5546875" style="219" customWidth="1"/>
    <col min="7966" max="7966" width="4" style="219" customWidth="1"/>
    <col min="7967" max="7967" width="0.33203125" style="219" customWidth="1"/>
    <col min="7968" max="7968" width="0.88671875" style="219" customWidth="1"/>
    <col min="7969" max="7969" width="2.109375" style="219" customWidth="1"/>
    <col min="7970" max="7970" width="2.5546875" style="219" customWidth="1"/>
    <col min="7971" max="7971" width="0.5546875" style="219" customWidth="1"/>
    <col min="7972" max="7972" width="1" style="219" customWidth="1"/>
    <col min="7973" max="7973" width="0.44140625" style="219" customWidth="1"/>
    <col min="7974" max="7974" width="3.21875" style="219" customWidth="1"/>
    <col min="7975" max="7975" width="1.33203125" style="219" customWidth="1"/>
    <col min="7976" max="7976" width="1.6640625" style="219" customWidth="1"/>
    <col min="7977" max="7977" width="2.33203125" style="219" customWidth="1"/>
    <col min="7978" max="7978" width="1.5546875" style="219" customWidth="1"/>
    <col min="7979" max="7979" width="0.44140625" style="219" customWidth="1"/>
    <col min="7980" max="7980" width="0.21875" style="219" customWidth="1"/>
    <col min="7981" max="7981" width="1.88671875" style="219" customWidth="1"/>
    <col min="7982" max="7982" width="2.44140625" style="219" customWidth="1"/>
    <col min="7983" max="7984" width="0" style="219" hidden="1" customWidth="1"/>
    <col min="7985" max="7985" width="1" style="219" customWidth="1"/>
    <col min="7986" max="7986" width="0.77734375" style="219" customWidth="1"/>
    <col min="7987" max="7987" width="1.77734375" style="219" customWidth="1"/>
    <col min="7988" max="7988" width="7.6640625" style="219" customWidth="1"/>
    <col min="7989" max="8192" width="8.88671875" style="219"/>
    <col min="8193" max="8193" width="0.5546875" style="219" customWidth="1"/>
    <col min="8194" max="8194" width="0" style="219" hidden="1" customWidth="1"/>
    <col min="8195" max="8196" width="1.5546875" style="219" customWidth="1"/>
    <col min="8197" max="8197" width="0.21875" style="219" customWidth="1"/>
    <col min="8198" max="8198" width="4.5546875" style="219" customWidth="1"/>
    <col min="8199" max="8199" width="2.33203125" style="219" customWidth="1"/>
    <col min="8200" max="8200" width="0.5546875" style="219" customWidth="1"/>
    <col min="8201" max="8201" width="0.77734375" style="219" customWidth="1"/>
    <col min="8202" max="8202" width="2.21875" style="219" customWidth="1"/>
    <col min="8203" max="8203" width="1" style="219" customWidth="1"/>
    <col min="8204" max="8204" width="0.33203125" style="219" customWidth="1"/>
    <col min="8205" max="8205" width="3.5546875" style="219" customWidth="1"/>
    <col min="8206" max="8206" width="3.109375" style="219" customWidth="1"/>
    <col min="8207" max="8207" width="1.88671875" style="219" customWidth="1"/>
    <col min="8208" max="8208" width="1.5546875" style="219" customWidth="1"/>
    <col min="8209" max="8209" width="7.109375" style="219" customWidth="1"/>
    <col min="8210" max="8210" width="0.77734375" style="219" customWidth="1"/>
    <col min="8211" max="8211" width="0.33203125" style="219" customWidth="1"/>
    <col min="8212" max="8212" width="1.21875" style="219" customWidth="1"/>
    <col min="8213" max="8213" width="0.5546875" style="219" customWidth="1"/>
    <col min="8214" max="8214" width="1.109375" style="219" customWidth="1"/>
    <col min="8215" max="8215" width="0.44140625" style="219" customWidth="1"/>
    <col min="8216" max="8216" width="1.5546875" style="219" customWidth="1"/>
    <col min="8217" max="8217" width="3" style="219" customWidth="1"/>
    <col min="8218" max="8218" width="0.109375" style="219" customWidth="1"/>
    <col min="8219" max="8219" width="0.5546875" style="219" customWidth="1"/>
    <col min="8220" max="8220" width="0.44140625" style="219" customWidth="1"/>
    <col min="8221" max="8221" width="1.5546875" style="219" customWidth="1"/>
    <col min="8222" max="8222" width="4" style="219" customWidth="1"/>
    <col min="8223" max="8223" width="0.33203125" style="219" customWidth="1"/>
    <col min="8224" max="8224" width="0.88671875" style="219" customWidth="1"/>
    <col min="8225" max="8225" width="2.109375" style="219" customWidth="1"/>
    <col min="8226" max="8226" width="2.5546875" style="219" customWidth="1"/>
    <col min="8227" max="8227" width="0.5546875" style="219" customWidth="1"/>
    <col min="8228" max="8228" width="1" style="219" customWidth="1"/>
    <col min="8229" max="8229" width="0.44140625" style="219" customWidth="1"/>
    <col min="8230" max="8230" width="3.21875" style="219" customWidth="1"/>
    <col min="8231" max="8231" width="1.33203125" style="219" customWidth="1"/>
    <col min="8232" max="8232" width="1.6640625" style="219" customWidth="1"/>
    <col min="8233" max="8233" width="2.33203125" style="219" customWidth="1"/>
    <col min="8234" max="8234" width="1.5546875" style="219" customWidth="1"/>
    <col min="8235" max="8235" width="0.44140625" style="219" customWidth="1"/>
    <col min="8236" max="8236" width="0.21875" style="219" customWidth="1"/>
    <col min="8237" max="8237" width="1.88671875" style="219" customWidth="1"/>
    <col min="8238" max="8238" width="2.44140625" style="219" customWidth="1"/>
    <col min="8239" max="8240" width="0" style="219" hidden="1" customWidth="1"/>
    <col min="8241" max="8241" width="1" style="219" customWidth="1"/>
    <col min="8242" max="8242" width="0.77734375" style="219" customWidth="1"/>
    <col min="8243" max="8243" width="1.77734375" style="219" customWidth="1"/>
    <col min="8244" max="8244" width="7.6640625" style="219" customWidth="1"/>
    <col min="8245" max="8448" width="8.88671875" style="219"/>
    <col min="8449" max="8449" width="0.5546875" style="219" customWidth="1"/>
    <col min="8450" max="8450" width="0" style="219" hidden="1" customWidth="1"/>
    <col min="8451" max="8452" width="1.5546875" style="219" customWidth="1"/>
    <col min="8453" max="8453" width="0.21875" style="219" customWidth="1"/>
    <col min="8454" max="8454" width="4.5546875" style="219" customWidth="1"/>
    <col min="8455" max="8455" width="2.33203125" style="219" customWidth="1"/>
    <col min="8456" max="8456" width="0.5546875" style="219" customWidth="1"/>
    <col min="8457" max="8457" width="0.77734375" style="219" customWidth="1"/>
    <col min="8458" max="8458" width="2.21875" style="219" customWidth="1"/>
    <col min="8459" max="8459" width="1" style="219" customWidth="1"/>
    <col min="8460" max="8460" width="0.33203125" style="219" customWidth="1"/>
    <col min="8461" max="8461" width="3.5546875" style="219" customWidth="1"/>
    <col min="8462" max="8462" width="3.109375" style="219" customWidth="1"/>
    <col min="8463" max="8463" width="1.88671875" style="219" customWidth="1"/>
    <col min="8464" max="8464" width="1.5546875" style="219" customWidth="1"/>
    <col min="8465" max="8465" width="7.109375" style="219" customWidth="1"/>
    <col min="8466" max="8466" width="0.77734375" style="219" customWidth="1"/>
    <col min="8467" max="8467" width="0.33203125" style="219" customWidth="1"/>
    <col min="8468" max="8468" width="1.21875" style="219" customWidth="1"/>
    <col min="8469" max="8469" width="0.5546875" style="219" customWidth="1"/>
    <col min="8470" max="8470" width="1.109375" style="219" customWidth="1"/>
    <col min="8471" max="8471" width="0.44140625" style="219" customWidth="1"/>
    <col min="8472" max="8472" width="1.5546875" style="219" customWidth="1"/>
    <col min="8473" max="8473" width="3" style="219" customWidth="1"/>
    <col min="8474" max="8474" width="0.109375" style="219" customWidth="1"/>
    <col min="8475" max="8475" width="0.5546875" style="219" customWidth="1"/>
    <col min="8476" max="8476" width="0.44140625" style="219" customWidth="1"/>
    <col min="8477" max="8477" width="1.5546875" style="219" customWidth="1"/>
    <col min="8478" max="8478" width="4" style="219" customWidth="1"/>
    <col min="8479" max="8479" width="0.33203125" style="219" customWidth="1"/>
    <col min="8480" max="8480" width="0.88671875" style="219" customWidth="1"/>
    <col min="8481" max="8481" width="2.109375" style="219" customWidth="1"/>
    <col min="8482" max="8482" width="2.5546875" style="219" customWidth="1"/>
    <col min="8483" max="8483" width="0.5546875" style="219" customWidth="1"/>
    <col min="8484" max="8484" width="1" style="219" customWidth="1"/>
    <col min="8485" max="8485" width="0.44140625" style="219" customWidth="1"/>
    <col min="8486" max="8486" width="3.21875" style="219" customWidth="1"/>
    <col min="8487" max="8487" width="1.33203125" style="219" customWidth="1"/>
    <col min="8488" max="8488" width="1.6640625" style="219" customWidth="1"/>
    <col min="8489" max="8489" width="2.33203125" style="219" customWidth="1"/>
    <col min="8490" max="8490" width="1.5546875" style="219" customWidth="1"/>
    <col min="8491" max="8491" width="0.44140625" style="219" customWidth="1"/>
    <col min="8492" max="8492" width="0.21875" style="219" customWidth="1"/>
    <col min="8493" max="8493" width="1.88671875" style="219" customWidth="1"/>
    <col min="8494" max="8494" width="2.44140625" style="219" customWidth="1"/>
    <col min="8495" max="8496" width="0" style="219" hidden="1" customWidth="1"/>
    <col min="8497" max="8497" width="1" style="219" customWidth="1"/>
    <col min="8498" max="8498" width="0.77734375" style="219" customWidth="1"/>
    <col min="8499" max="8499" width="1.77734375" style="219" customWidth="1"/>
    <col min="8500" max="8500" width="7.6640625" style="219" customWidth="1"/>
    <col min="8501" max="8704" width="8.88671875" style="219"/>
    <col min="8705" max="8705" width="0.5546875" style="219" customWidth="1"/>
    <col min="8706" max="8706" width="0" style="219" hidden="1" customWidth="1"/>
    <col min="8707" max="8708" width="1.5546875" style="219" customWidth="1"/>
    <col min="8709" max="8709" width="0.21875" style="219" customWidth="1"/>
    <col min="8710" max="8710" width="4.5546875" style="219" customWidth="1"/>
    <col min="8711" max="8711" width="2.33203125" style="219" customWidth="1"/>
    <col min="8712" max="8712" width="0.5546875" style="219" customWidth="1"/>
    <col min="8713" max="8713" width="0.77734375" style="219" customWidth="1"/>
    <col min="8714" max="8714" width="2.21875" style="219" customWidth="1"/>
    <col min="8715" max="8715" width="1" style="219" customWidth="1"/>
    <col min="8716" max="8716" width="0.33203125" style="219" customWidth="1"/>
    <col min="8717" max="8717" width="3.5546875" style="219" customWidth="1"/>
    <col min="8718" max="8718" width="3.109375" style="219" customWidth="1"/>
    <col min="8719" max="8719" width="1.88671875" style="219" customWidth="1"/>
    <col min="8720" max="8720" width="1.5546875" style="219" customWidth="1"/>
    <col min="8721" max="8721" width="7.109375" style="219" customWidth="1"/>
    <col min="8722" max="8722" width="0.77734375" style="219" customWidth="1"/>
    <col min="8723" max="8723" width="0.33203125" style="219" customWidth="1"/>
    <col min="8724" max="8724" width="1.21875" style="219" customWidth="1"/>
    <col min="8725" max="8725" width="0.5546875" style="219" customWidth="1"/>
    <col min="8726" max="8726" width="1.109375" style="219" customWidth="1"/>
    <col min="8727" max="8727" width="0.44140625" style="219" customWidth="1"/>
    <col min="8728" max="8728" width="1.5546875" style="219" customWidth="1"/>
    <col min="8729" max="8729" width="3" style="219" customWidth="1"/>
    <col min="8730" max="8730" width="0.109375" style="219" customWidth="1"/>
    <col min="8731" max="8731" width="0.5546875" style="219" customWidth="1"/>
    <col min="8732" max="8732" width="0.44140625" style="219" customWidth="1"/>
    <col min="8733" max="8733" width="1.5546875" style="219" customWidth="1"/>
    <col min="8734" max="8734" width="4" style="219" customWidth="1"/>
    <col min="8735" max="8735" width="0.33203125" style="219" customWidth="1"/>
    <col min="8736" max="8736" width="0.88671875" style="219" customWidth="1"/>
    <col min="8737" max="8737" width="2.109375" style="219" customWidth="1"/>
    <col min="8738" max="8738" width="2.5546875" style="219" customWidth="1"/>
    <col min="8739" max="8739" width="0.5546875" style="219" customWidth="1"/>
    <col min="8740" max="8740" width="1" style="219" customWidth="1"/>
    <col min="8741" max="8741" width="0.44140625" style="219" customWidth="1"/>
    <col min="8742" max="8742" width="3.21875" style="219" customWidth="1"/>
    <col min="8743" max="8743" width="1.33203125" style="219" customWidth="1"/>
    <col min="8744" max="8744" width="1.6640625" style="219" customWidth="1"/>
    <col min="8745" max="8745" width="2.33203125" style="219" customWidth="1"/>
    <col min="8746" max="8746" width="1.5546875" style="219" customWidth="1"/>
    <col min="8747" max="8747" width="0.44140625" style="219" customWidth="1"/>
    <col min="8748" max="8748" width="0.21875" style="219" customWidth="1"/>
    <col min="8749" max="8749" width="1.88671875" style="219" customWidth="1"/>
    <col min="8750" max="8750" width="2.44140625" style="219" customWidth="1"/>
    <col min="8751" max="8752" width="0" style="219" hidden="1" customWidth="1"/>
    <col min="8753" max="8753" width="1" style="219" customWidth="1"/>
    <col min="8754" max="8754" width="0.77734375" style="219" customWidth="1"/>
    <col min="8755" max="8755" width="1.77734375" style="219" customWidth="1"/>
    <col min="8756" max="8756" width="7.6640625" style="219" customWidth="1"/>
    <col min="8757" max="8960" width="8.88671875" style="219"/>
    <col min="8961" max="8961" width="0.5546875" style="219" customWidth="1"/>
    <col min="8962" max="8962" width="0" style="219" hidden="1" customWidth="1"/>
    <col min="8963" max="8964" width="1.5546875" style="219" customWidth="1"/>
    <col min="8965" max="8965" width="0.21875" style="219" customWidth="1"/>
    <col min="8966" max="8966" width="4.5546875" style="219" customWidth="1"/>
    <col min="8967" max="8967" width="2.33203125" style="219" customWidth="1"/>
    <col min="8968" max="8968" width="0.5546875" style="219" customWidth="1"/>
    <col min="8969" max="8969" width="0.77734375" style="219" customWidth="1"/>
    <col min="8970" max="8970" width="2.21875" style="219" customWidth="1"/>
    <col min="8971" max="8971" width="1" style="219" customWidth="1"/>
    <col min="8972" max="8972" width="0.33203125" style="219" customWidth="1"/>
    <col min="8973" max="8973" width="3.5546875" style="219" customWidth="1"/>
    <col min="8974" max="8974" width="3.109375" style="219" customWidth="1"/>
    <col min="8975" max="8975" width="1.88671875" style="219" customWidth="1"/>
    <col min="8976" max="8976" width="1.5546875" style="219" customWidth="1"/>
    <col min="8977" max="8977" width="7.109375" style="219" customWidth="1"/>
    <col min="8978" max="8978" width="0.77734375" style="219" customWidth="1"/>
    <col min="8979" max="8979" width="0.33203125" style="219" customWidth="1"/>
    <col min="8980" max="8980" width="1.21875" style="219" customWidth="1"/>
    <col min="8981" max="8981" width="0.5546875" style="219" customWidth="1"/>
    <col min="8982" max="8982" width="1.109375" style="219" customWidth="1"/>
    <col min="8983" max="8983" width="0.44140625" style="219" customWidth="1"/>
    <col min="8984" max="8984" width="1.5546875" style="219" customWidth="1"/>
    <col min="8985" max="8985" width="3" style="219" customWidth="1"/>
    <col min="8986" max="8986" width="0.109375" style="219" customWidth="1"/>
    <col min="8987" max="8987" width="0.5546875" style="219" customWidth="1"/>
    <col min="8988" max="8988" width="0.44140625" style="219" customWidth="1"/>
    <col min="8989" max="8989" width="1.5546875" style="219" customWidth="1"/>
    <col min="8990" max="8990" width="4" style="219" customWidth="1"/>
    <col min="8991" max="8991" width="0.33203125" style="219" customWidth="1"/>
    <col min="8992" max="8992" width="0.88671875" style="219" customWidth="1"/>
    <col min="8993" max="8993" width="2.109375" style="219" customWidth="1"/>
    <col min="8994" max="8994" width="2.5546875" style="219" customWidth="1"/>
    <col min="8995" max="8995" width="0.5546875" style="219" customWidth="1"/>
    <col min="8996" max="8996" width="1" style="219" customWidth="1"/>
    <col min="8997" max="8997" width="0.44140625" style="219" customWidth="1"/>
    <col min="8998" max="8998" width="3.21875" style="219" customWidth="1"/>
    <col min="8999" max="8999" width="1.33203125" style="219" customWidth="1"/>
    <col min="9000" max="9000" width="1.6640625" style="219" customWidth="1"/>
    <col min="9001" max="9001" width="2.33203125" style="219" customWidth="1"/>
    <col min="9002" max="9002" width="1.5546875" style="219" customWidth="1"/>
    <col min="9003" max="9003" width="0.44140625" style="219" customWidth="1"/>
    <col min="9004" max="9004" width="0.21875" style="219" customWidth="1"/>
    <col min="9005" max="9005" width="1.88671875" style="219" customWidth="1"/>
    <col min="9006" max="9006" width="2.44140625" style="219" customWidth="1"/>
    <col min="9007" max="9008" width="0" style="219" hidden="1" customWidth="1"/>
    <col min="9009" max="9009" width="1" style="219" customWidth="1"/>
    <col min="9010" max="9010" width="0.77734375" style="219" customWidth="1"/>
    <col min="9011" max="9011" width="1.77734375" style="219" customWidth="1"/>
    <col min="9012" max="9012" width="7.6640625" style="219" customWidth="1"/>
    <col min="9013" max="9216" width="8.88671875" style="219"/>
    <col min="9217" max="9217" width="0.5546875" style="219" customWidth="1"/>
    <col min="9218" max="9218" width="0" style="219" hidden="1" customWidth="1"/>
    <col min="9219" max="9220" width="1.5546875" style="219" customWidth="1"/>
    <col min="9221" max="9221" width="0.21875" style="219" customWidth="1"/>
    <col min="9222" max="9222" width="4.5546875" style="219" customWidth="1"/>
    <col min="9223" max="9223" width="2.33203125" style="219" customWidth="1"/>
    <col min="9224" max="9224" width="0.5546875" style="219" customWidth="1"/>
    <col min="9225" max="9225" width="0.77734375" style="219" customWidth="1"/>
    <col min="9226" max="9226" width="2.21875" style="219" customWidth="1"/>
    <col min="9227" max="9227" width="1" style="219" customWidth="1"/>
    <col min="9228" max="9228" width="0.33203125" style="219" customWidth="1"/>
    <col min="9229" max="9229" width="3.5546875" style="219" customWidth="1"/>
    <col min="9230" max="9230" width="3.109375" style="219" customWidth="1"/>
    <col min="9231" max="9231" width="1.88671875" style="219" customWidth="1"/>
    <col min="9232" max="9232" width="1.5546875" style="219" customWidth="1"/>
    <col min="9233" max="9233" width="7.109375" style="219" customWidth="1"/>
    <col min="9234" max="9234" width="0.77734375" style="219" customWidth="1"/>
    <col min="9235" max="9235" width="0.33203125" style="219" customWidth="1"/>
    <col min="9236" max="9236" width="1.21875" style="219" customWidth="1"/>
    <col min="9237" max="9237" width="0.5546875" style="219" customWidth="1"/>
    <col min="9238" max="9238" width="1.109375" style="219" customWidth="1"/>
    <col min="9239" max="9239" width="0.44140625" style="219" customWidth="1"/>
    <col min="9240" max="9240" width="1.5546875" style="219" customWidth="1"/>
    <col min="9241" max="9241" width="3" style="219" customWidth="1"/>
    <col min="9242" max="9242" width="0.109375" style="219" customWidth="1"/>
    <col min="9243" max="9243" width="0.5546875" style="219" customWidth="1"/>
    <col min="9244" max="9244" width="0.44140625" style="219" customWidth="1"/>
    <col min="9245" max="9245" width="1.5546875" style="219" customWidth="1"/>
    <col min="9246" max="9246" width="4" style="219" customWidth="1"/>
    <col min="9247" max="9247" width="0.33203125" style="219" customWidth="1"/>
    <col min="9248" max="9248" width="0.88671875" style="219" customWidth="1"/>
    <col min="9249" max="9249" width="2.109375" style="219" customWidth="1"/>
    <col min="9250" max="9250" width="2.5546875" style="219" customWidth="1"/>
    <col min="9251" max="9251" width="0.5546875" style="219" customWidth="1"/>
    <col min="9252" max="9252" width="1" style="219" customWidth="1"/>
    <col min="9253" max="9253" width="0.44140625" style="219" customWidth="1"/>
    <col min="9254" max="9254" width="3.21875" style="219" customWidth="1"/>
    <col min="9255" max="9255" width="1.33203125" style="219" customWidth="1"/>
    <col min="9256" max="9256" width="1.6640625" style="219" customWidth="1"/>
    <col min="9257" max="9257" width="2.33203125" style="219" customWidth="1"/>
    <col min="9258" max="9258" width="1.5546875" style="219" customWidth="1"/>
    <col min="9259" max="9259" width="0.44140625" style="219" customWidth="1"/>
    <col min="9260" max="9260" width="0.21875" style="219" customWidth="1"/>
    <col min="9261" max="9261" width="1.88671875" style="219" customWidth="1"/>
    <col min="9262" max="9262" width="2.44140625" style="219" customWidth="1"/>
    <col min="9263" max="9264" width="0" style="219" hidden="1" customWidth="1"/>
    <col min="9265" max="9265" width="1" style="219" customWidth="1"/>
    <col min="9266" max="9266" width="0.77734375" style="219" customWidth="1"/>
    <col min="9267" max="9267" width="1.77734375" style="219" customWidth="1"/>
    <col min="9268" max="9268" width="7.6640625" style="219" customWidth="1"/>
    <col min="9269" max="9472" width="8.88671875" style="219"/>
    <col min="9473" max="9473" width="0.5546875" style="219" customWidth="1"/>
    <col min="9474" max="9474" width="0" style="219" hidden="1" customWidth="1"/>
    <col min="9475" max="9476" width="1.5546875" style="219" customWidth="1"/>
    <col min="9477" max="9477" width="0.21875" style="219" customWidth="1"/>
    <col min="9478" max="9478" width="4.5546875" style="219" customWidth="1"/>
    <col min="9479" max="9479" width="2.33203125" style="219" customWidth="1"/>
    <col min="9480" max="9480" width="0.5546875" style="219" customWidth="1"/>
    <col min="9481" max="9481" width="0.77734375" style="219" customWidth="1"/>
    <col min="9482" max="9482" width="2.21875" style="219" customWidth="1"/>
    <col min="9483" max="9483" width="1" style="219" customWidth="1"/>
    <col min="9484" max="9484" width="0.33203125" style="219" customWidth="1"/>
    <col min="9485" max="9485" width="3.5546875" style="219" customWidth="1"/>
    <col min="9486" max="9486" width="3.109375" style="219" customWidth="1"/>
    <col min="9487" max="9487" width="1.88671875" style="219" customWidth="1"/>
    <col min="9488" max="9488" width="1.5546875" style="219" customWidth="1"/>
    <col min="9489" max="9489" width="7.109375" style="219" customWidth="1"/>
    <col min="9490" max="9490" width="0.77734375" style="219" customWidth="1"/>
    <col min="9491" max="9491" width="0.33203125" style="219" customWidth="1"/>
    <col min="9492" max="9492" width="1.21875" style="219" customWidth="1"/>
    <col min="9493" max="9493" width="0.5546875" style="219" customWidth="1"/>
    <col min="9494" max="9494" width="1.109375" style="219" customWidth="1"/>
    <col min="9495" max="9495" width="0.44140625" style="219" customWidth="1"/>
    <col min="9496" max="9496" width="1.5546875" style="219" customWidth="1"/>
    <col min="9497" max="9497" width="3" style="219" customWidth="1"/>
    <col min="9498" max="9498" width="0.109375" style="219" customWidth="1"/>
    <col min="9499" max="9499" width="0.5546875" style="219" customWidth="1"/>
    <col min="9500" max="9500" width="0.44140625" style="219" customWidth="1"/>
    <col min="9501" max="9501" width="1.5546875" style="219" customWidth="1"/>
    <col min="9502" max="9502" width="4" style="219" customWidth="1"/>
    <col min="9503" max="9503" width="0.33203125" style="219" customWidth="1"/>
    <col min="9504" max="9504" width="0.88671875" style="219" customWidth="1"/>
    <col min="9505" max="9505" width="2.109375" style="219" customWidth="1"/>
    <col min="9506" max="9506" width="2.5546875" style="219" customWidth="1"/>
    <col min="9507" max="9507" width="0.5546875" style="219" customWidth="1"/>
    <col min="9508" max="9508" width="1" style="219" customWidth="1"/>
    <col min="9509" max="9509" width="0.44140625" style="219" customWidth="1"/>
    <col min="9510" max="9510" width="3.21875" style="219" customWidth="1"/>
    <col min="9511" max="9511" width="1.33203125" style="219" customWidth="1"/>
    <col min="9512" max="9512" width="1.6640625" style="219" customWidth="1"/>
    <col min="9513" max="9513" width="2.33203125" style="219" customWidth="1"/>
    <col min="9514" max="9514" width="1.5546875" style="219" customWidth="1"/>
    <col min="9515" max="9515" width="0.44140625" style="219" customWidth="1"/>
    <col min="9516" max="9516" width="0.21875" style="219" customWidth="1"/>
    <col min="9517" max="9517" width="1.88671875" style="219" customWidth="1"/>
    <col min="9518" max="9518" width="2.44140625" style="219" customWidth="1"/>
    <col min="9519" max="9520" width="0" style="219" hidden="1" customWidth="1"/>
    <col min="9521" max="9521" width="1" style="219" customWidth="1"/>
    <col min="9522" max="9522" width="0.77734375" style="219" customWidth="1"/>
    <col min="9523" max="9523" width="1.77734375" style="219" customWidth="1"/>
    <col min="9524" max="9524" width="7.6640625" style="219" customWidth="1"/>
    <col min="9525" max="9728" width="8.88671875" style="219"/>
    <col min="9729" max="9729" width="0.5546875" style="219" customWidth="1"/>
    <col min="9730" max="9730" width="0" style="219" hidden="1" customWidth="1"/>
    <col min="9731" max="9732" width="1.5546875" style="219" customWidth="1"/>
    <col min="9733" max="9733" width="0.21875" style="219" customWidth="1"/>
    <col min="9734" max="9734" width="4.5546875" style="219" customWidth="1"/>
    <col min="9735" max="9735" width="2.33203125" style="219" customWidth="1"/>
    <col min="9736" max="9736" width="0.5546875" style="219" customWidth="1"/>
    <col min="9737" max="9737" width="0.77734375" style="219" customWidth="1"/>
    <col min="9738" max="9738" width="2.21875" style="219" customWidth="1"/>
    <col min="9739" max="9739" width="1" style="219" customWidth="1"/>
    <col min="9740" max="9740" width="0.33203125" style="219" customWidth="1"/>
    <col min="9741" max="9741" width="3.5546875" style="219" customWidth="1"/>
    <col min="9742" max="9742" width="3.109375" style="219" customWidth="1"/>
    <col min="9743" max="9743" width="1.88671875" style="219" customWidth="1"/>
    <col min="9744" max="9744" width="1.5546875" style="219" customWidth="1"/>
    <col min="9745" max="9745" width="7.109375" style="219" customWidth="1"/>
    <col min="9746" max="9746" width="0.77734375" style="219" customWidth="1"/>
    <col min="9747" max="9747" width="0.33203125" style="219" customWidth="1"/>
    <col min="9748" max="9748" width="1.21875" style="219" customWidth="1"/>
    <col min="9749" max="9749" width="0.5546875" style="219" customWidth="1"/>
    <col min="9750" max="9750" width="1.109375" style="219" customWidth="1"/>
    <col min="9751" max="9751" width="0.44140625" style="219" customWidth="1"/>
    <col min="9752" max="9752" width="1.5546875" style="219" customWidth="1"/>
    <col min="9753" max="9753" width="3" style="219" customWidth="1"/>
    <col min="9754" max="9754" width="0.109375" style="219" customWidth="1"/>
    <col min="9755" max="9755" width="0.5546875" style="219" customWidth="1"/>
    <col min="9756" max="9756" width="0.44140625" style="219" customWidth="1"/>
    <col min="9757" max="9757" width="1.5546875" style="219" customWidth="1"/>
    <col min="9758" max="9758" width="4" style="219" customWidth="1"/>
    <col min="9759" max="9759" width="0.33203125" style="219" customWidth="1"/>
    <col min="9760" max="9760" width="0.88671875" style="219" customWidth="1"/>
    <col min="9761" max="9761" width="2.109375" style="219" customWidth="1"/>
    <col min="9762" max="9762" width="2.5546875" style="219" customWidth="1"/>
    <col min="9763" max="9763" width="0.5546875" style="219" customWidth="1"/>
    <col min="9764" max="9764" width="1" style="219" customWidth="1"/>
    <col min="9765" max="9765" width="0.44140625" style="219" customWidth="1"/>
    <col min="9766" max="9766" width="3.21875" style="219" customWidth="1"/>
    <col min="9767" max="9767" width="1.33203125" style="219" customWidth="1"/>
    <col min="9768" max="9768" width="1.6640625" style="219" customWidth="1"/>
    <col min="9769" max="9769" width="2.33203125" style="219" customWidth="1"/>
    <col min="9770" max="9770" width="1.5546875" style="219" customWidth="1"/>
    <col min="9771" max="9771" width="0.44140625" style="219" customWidth="1"/>
    <col min="9772" max="9772" width="0.21875" style="219" customWidth="1"/>
    <col min="9773" max="9773" width="1.88671875" style="219" customWidth="1"/>
    <col min="9774" max="9774" width="2.44140625" style="219" customWidth="1"/>
    <col min="9775" max="9776" width="0" style="219" hidden="1" customWidth="1"/>
    <col min="9777" max="9777" width="1" style="219" customWidth="1"/>
    <col min="9778" max="9778" width="0.77734375" style="219" customWidth="1"/>
    <col min="9779" max="9779" width="1.77734375" style="219" customWidth="1"/>
    <col min="9780" max="9780" width="7.6640625" style="219" customWidth="1"/>
    <col min="9781" max="9984" width="8.88671875" style="219"/>
    <col min="9985" max="9985" width="0.5546875" style="219" customWidth="1"/>
    <col min="9986" max="9986" width="0" style="219" hidden="1" customWidth="1"/>
    <col min="9987" max="9988" width="1.5546875" style="219" customWidth="1"/>
    <col min="9989" max="9989" width="0.21875" style="219" customWidth="1"/>
    <col min="9990" max="9990" width="4.5546875" style="219" customWidth="1"/>
    <col min="9991" max="9991" width="2.33203125" style="219" customWidth="1"/>
    <col min="9992" max="9992" width="0.5546875" style="219" customWidth="1"/>
    <col min="9993" max="9993" width="0.77734375" style="219" customWidth="1"/>
    <col min="9994" max="9994" width="2.21875" style="219" customWidth="1"/>
    <col min="9995" max="9995" width="1" style="219" customWidth="1"/>
    <col min="9996" max="9996" width="0.33203125" style="219" customWidth="1"/>
    <col min="9997" max="9997" width="3.5546875" style="219" customWidth="1"/>
    <col min="9998" max="9998" width="3.109375" style="219" customWidth="1"/>
    <col min="9999" max="9999" width="1.88671875" style="219" customWidth="1"/>
    <col min="10000" max="10000" width="1.5546875" style="219" customWidth="1"/>
    <col min="10001" max="10001" width="7.109375" style="219" customWidth="1"/>
    <col min="10002" max="10002" width="0.77734375" style="219" customWidth="1"/>
    <col min="10003" max="10003" width="0.33203125" style="219" customWidth="1"/>
    <col min="10004" max="10004" width="1.21875" style="219" customWidth="1"/>
    <col min="10005" max="10005" width="0.5546875" style="219" customWidth="1"/>
    <col min="10006" max="10006" width="1.109375" style="219" customWidth="1"/>
    <col min="10007" max="10007" width="0.44140625" style="219" customWidth="1"/>
    <col min="10008" max="10008" width="1.5546875" style="219" customWidth="1"/>
    <col min="10009" max="10009" width="3" style="219" customWidth="1"/>
    <col min="10010" max="10010" width="0.109375" style="219" customWidth="1"/>
    <col min="10011" max="10011" width="0.5546875" style="219" customWidth="1"/>
    <col min="10012" max="10012" width="0.44140625" style="219" customWidth="1"/>
    <col min="10013" max="10013" width="1.5546875" style="219" customWidth="1"/>
    <col min="10014" max="10014" width="4" style="219" customWidth="1"/>
    <col min="10015" max="10015" width="0.33203125" style="219" customWidth="1"/>
    <col min="10016" max="10016" width="0.88671875" style="219" customWidth="1"/>
    <col min="10017" max="10017" width="2.109375" style="219" customWidth="1"/>
    <col min="10018" max="10018" width="2.5546875" style="219" customWidth="1"/>
    <col min="10019" max="10019" width="0.5546875" style="219" customWidth="1"/>
    <col min="10020" max="10020" width="1" style="219" customWidth="1"/>
    <col min="10021" max="10021" width="0.44140625" style="219" customWidth="1"/>
    <col min="10022" max="10022" width="3.21875" style="219" customWidth="1"/>
    <col min="10023" max="10023" width="1.33203125" style="219" customWidth="1"/>
    <col min="10024" max="10024" width="1.6640625" style="219" customWidth="1"/>
    <col min="10025" max="10025" width="2.33203125" style="219" customWidth="1"/>
    <col min="10026" max="10026" width="1.5546875" style="219" customWidth="1"/>
    <col min="10027" max="10027" width="0.44140625" style="219" customWidth="1"/>
    <col min="10028" max="10028" width="0.21875" style="219" customWidth="1"/>
    <col min="10029" max="10029" width="1.88671875" style="219" customWidth="1"/>
    <col min="10030" max="10030" width="2.44140625" style="219" customWidth="1"/>
    <col min="10031" max="10032" width="0" style="219" hidden="1" customWidth="1"/>
    <col min="10033" max="10033" width="1" style="219" customWidth="1"/>
    <col min="10034" max="10034" width="0.77734375" style="219" customWidth="1"/>
    <col min="10035" max="10035" width="1.77734375" style="219" customWidth="1"/>
    <col min="10036" max="10036" width="7.6640625" style="219" customWidth="1"/>
    <col min="10037" max="10240" width="8.88671875" style="219"/>
    <col min="10241" max="10241" width="0.5546875" style="219" customWidth="1"/>
    <col min="10242" max="10242" width="0" style="219" hidden="1" customWidth="1"/>
    <col min="10243" max="10244" width="1.5546875" style="219" customWidth="1"/>
    <col min="10245" max="10245" width="0.21875" style="219" customWidth="1"/>
    <col min="10246" max="10246" width="4.5546875" style="219" customWidth="1"/>
    <col min="10247" max="10247" width="2.33203125" style="219" customWidth="1"/>
    <col min="10248" max="10248" width="0.5546875" style="219" customWidth="1"/>
    <col min="10249" max="10249" width="0.77734375" style="219" customWidth="1"/>
    <col min="10250" max="10250" width="2.21875" style="219" customWidth="1"/>
    <col min="10251" max="10251" width="1" style="219" customWidth="1"/>
    <col min="10252" max="10252" width="0.33203125" style="219" customWidth="1"/>
    <col min="10253" max="10253" width="3.5546875" style="219" customWidth="1"/>
    <col min="10254" max="10254" width="3.109375" style="219" customWidth="1"/>
    <col min="10255" max="10255" width="1.88671875" style="219" customWidth="1"/>
    <col min="10256" max="10256" width="1.5546875" style="219" customWidth="1"/>
    <col min="10257" max="10257" width="7.109375" style="219" customWidth="1"/>
    <col min="10258" max="10258" width="0.77734375" style="219" customWidth="1"/>
    <col min="10259" max="10259" width="0.33203125" style="219" customWidth="1"/>
    <col min="10260" max="10260" width="1.21875" style="219" customWidth="1"/>
    <col min="10261" max="10261" width="0.5546875" style="219" customWidth="1"/>
    <col min="10262" max="10262" width="1.109375" style="219" customWidth="1"/>
    <col min="10263" max="10263" width="0.44140625" style="219" customWidth="1"/>
    <col min="10264" max="10264" width="1.5546875" style="219" customWidth="1"/>
    <col min="10265" max="10265" width="3" style="219" customWidth="1"/>
    <col min="10266" max="10266" width="0.109375" style="219" customWidth="1"/>
    <col min="10267" max="10267" width="0.5546875" style="219" customWidth="1"/>
    <col min="10268" max="10268" width="0.44140625" style="219" customWidth="1"/>
    <col min="10269" max="10269" width="1.5546875" style="219" customWidth="1"/>
    <col min="10270" max="10270" width="4" style="219" customWidth="1"/>
    <col min="10271" max="10271" width="0.33203125" style="219" customWidth="1"/>
    <col min="10272" max="10272" width="0.88671875" style="219" customWidth="1"/>
    <col min="10273" max="10273" width="2.109375" style="219" customWidth="1"/>
    <col min="10274" max="10274" width="2.5546875" style="219" customWidth="1"/>
    <col min="10275" max="10275" width="0.5546875" style="219" customWidth="1"/>
    <col min="10276" max="10276" width="1" style="219" customWidth="1"/>
    <col min="10277" max="10277" width="0.44140625" style="219" customWidth="1"/>
    <col min="10278" max="10278" width="3.21875" style="219" customWidth="1"/>
    <col min="10279" max="10279" width="1.33203125" style="219" customWidth="1"/>
    <col min="10280" max="10280" width="1.6640625" style="219" customWidth="1"/>
    <col min="10281" max="10281" width="2.33203125" style="219" customWidth="1"/>
    <col min="10282" max="10282" width="1.5546875" style="219" customWidth="1"/>
    <col min="10283" max="10283" width="0.44140625" style="219" customWidth="1"/>
    <col min="10284" max="10284" width="0.21875" style="219" customWidth="1"/>
    <col min="10285" max="10285" width="1.88671875" style="219" customWidth="1"/>
    <col min="10286" max="10286" width="2.44140625" style="219" customWidth="1"/>
    <col min="10287" max="10288" width="0" style="219" hidden="1" customWidth="1"/>
    <col min="10289" max="10289" width="1" style="219" customWidth="1"/>
    <col min="10290" max="10290" width="0.77734375" style="219" customWidth="1"/>
    <col min="10291" max="10291" width="1.77734375" style="219" customWidth="1"/>
    <col min="10292" max="10292" width="7.6640625" style="219" customWidth="1"/>
    <col min="10293" max="10496" width="8.88671875" style="219"/>
    <col min="10497" max="10497" width="0.5546875" style="219" customWidth="1"/>
    <col min="10498" max="10498" width="0" style="219" hidden="1" customWidth="1"/>
    <col min="10499" max="10500" width="1.5546875" style="219" customWidth="1"/>
    <col min="10501" max="10501" width="0.21875" style="219" customWidth="1"/>
    <col min="10502" max="10502" width="4.5546875" style="219" customWidth="1"/>
    <col min="10503" max="10503" width="2.33203125" style="219" customWidth="1"/>
    <col min="10504" max="10504" width="0.5546875" style="219" customWidth="1"/>
    <col min="10505" max="10505" width="0.77734375" style="219" customWidth="1"/>
    <col min="10506" max="10506" width="2.21875" style="219" customWidth="1"/>
    <col min="10507" max="10507" width="1" style="219" customWidth="1"/>
    <col min="10508" max="10508" width="0.33203125" style="219" customWidth="1"/>
    <col min="10509" max="10509" width="3.5546875" style="219" customWidth="1"/>
    <col min="10510" max="10510" width="3.109375" style="219" customWidth="1"/>
    <col min="10511" max="10511" width="1.88671875" style="219" customWidth="1"/>
    <col min="10512" max="10512" width="1.5546875" style="219" customWidth="1"/>
    <col min="10513" max="10513" width="7.109375" style="219" customWidth="1"/>
    <col min="10514" max="10514" width="0.77734375" style="219" customWidth="1"/>
    <col min="10515" max="10515" width="0.33203125" style="219" customWidth="1"/>
    <col min="10516" max="10516" width="1.21875" style="219" customWidth="1"/>
    <col min="10517" max="10517" width="0.5546875" style="219" customWidth="1"/>
    <col min="10518" max="10518" width="1.109375" style="219" customWidth="1"/>
    <col min="10519" max="10519" width="0.44140625" style="219" customWidth="1"/>
    <col min="10520" max="10520" width="1.5546875" style="219" customWidth="1"/>
    <col min="10521" max="10521" width="3" style="219" customWidth="1"/>
    <col min="10522" max="10522" width="0.109375" style="219" customWidth="1"/>
    <col min="10523" max="10523" width="0.5546875" style="219" customWidth="1"/>
    <col min="10524" max="10524" width="0.44140625" style="219" customWidth="1"/>
    <col min="10525" max="10525" width="1.5546875" style="219" customWidth="1"/>
    <col min="10526" max="10526" width="4" style="219" customWidth="1"/>
    <col min="10527" max="10527" width="0.33203125" style="219" customWidth="1"/>
    <col min="10528" max="10528" width="0.88671875" style="219" customWidth="1"/>
    <col min="10529" max="10529" width="2.109375" style="219" customWidth="1"/>
    <col min="10530" max="10530" width="2.5546875" style="219" customWidth="1"/>
    <col min="10531" max="10531" width="0.5546875" style="219" customWidth="1"/>
    <col min="10532" max="10532" width="1" style="219" customWidth="1"/>
    <col min="10533" max="10533" width="0.44140625" style="219" customWidth="1"/>
    <col min="10534" max="10534" width="3.21875" style="219" customWidth="1"/>
    <col min="10535" max="10535" width="1.33203125" style="219" customWidth="1"/>
    <col min="10536" max="10536" width="1.6640625" style="219" customWidth="1"/>
    <col min="10537" max="10537" width="2.33203125" style="219" customWidth="1"/>
    <col min="10538" max="10538" width="1.5546875" style="219" customWidth="1"/>
    <col min="10539" max="10539" width="0.44140625" style="219" customWidth="1"/>
    <col min="10540" max="10540" width="0.21875" style="219" customWidth="1"/>
    <col min="10541" max="10541" width="1.88671875" style="219" customWidth="1"/>
    <col min="10542" max="10542" width="2.44140625" style="219" customWidth="1"/>
    <col min="10543" max="10544" width="0" style="219" hidden="1" customWidth="1"/>
    <col min="10545" max="10545" width="1" style="219" customWidth="1"/>
    <col min="10546" max="10546" width="0.77734375" style="219" customWidth="1"/>
    <col min="10547" max="10547" width="1.77734375" style="219" customWidth="1"/>
    <col min="10548" max="10548" width="7.6640625" style="219" customWidth="1"/>
    <col min="10549" max="10752" width="8.88671875" style="219"/>
    <col min="10753" max="10753" width="0.5546875" style="219" customWidth="1"/>
    <col min="10754" max="10754" width="0" style="219" hidden="1" customWidth="1"/>
    <col min="10755" max="10756" width="1.5546875" style="219" customWidth="1"/>
    <col min="10757" max="10757" width="0.21875" style="219" customWidth="1"/>
    <col min="10758" max="10758" width="4.5546875" style="219" customWidth="1"/>
    <col min="10759" max="10759" width="2.33203125" style="219" customWidth="1"/>
    <col min="10760" max="10760" width="0.5546875" style="219" customWidth="1"/>
    <col min="10761" max="10761" width="0.77734375" style="219" customWidth="1"/>
    <col min="10762" max="10762" width="2.21875" style="219" customWidth="1"/>
    <col min="10763" max="10763" width="1" style="219" customWidth="1"/>
    <col min="10764" max="10764" width="0.33203125" style="219" customWidth="1"/>
    <col min="10765" max="10765" width="3.5546875" style="219" customWidth="1"/>
    <col min="10766" max="10766" width="3.109375" style="219" customWidth="1"/>
    <col min="10767" max="10767" width="1.88671875" style="219" customWidth="1"/>
    <col min="10768" max="10768" width="1.5546875" style="219" customWidth="1"/>
    <col min="10769" max="10769" width="7.109375" style="219" customWidth="1"/>
    <col min="10770" max="10770" width="0.77734375" style="219" customWidth="1"/>
    <col min="10771" max="10771" width="0.33203125" style="219" customWidth="1"/>
    <col min="10772" max="10772" width="1.21875" style="219" customWidth="1"/>
    <col min="10773" max="10773" width="0.5546875" style="219" customWidth="1"/>
    <col min="10774" max="10774" width="1.109375" style="219" customWidth="1"/>
    <col min="10775" max="10775" width="0.44140625" style="219" customWidth="1"/>
    <col min="10776" max="10776" width="1.5546875" style="219" customWidth="1"/>
    <col min="10777" max="10777" width="3" style="219" customWidth="1"/>
    <col min="10778" max="10778" width="0.109375" style="219" customWidth="1"/>
    <col min="10779" max="10779" width="0.5546875" style="219" customWidth="1"/>
    <col min="10780" max="10780" width="0.44140625" style="219" customWidth="1"/>
    <col min="10781" max="10781" width="1.5546875" style="219" customWidth="1"/>
    <col min="10782" max="10782" width="4" style="219" customWidth="1"/>
    <col min="10783" max="10783" width="0.33203125" style="219" customWidth="1"/>
    <col min="10784" max="10784" width="0.88671875" style="219" customWidth="1"/>
    <col min="10785" max="10785" width="2.109375" style="219" customWidth="1"/>
    <col min="10786" max="10786" width="2.5546875" style="219" customWidth="1"/>
    <col min="10787" max="10787" width="0.5546875" style="219" customWidth="1"/>
    <col min="10788" max="10788" width="1" style="219" customWidth="1"/>
    <col min="10789" max="10789" width="0.44140625" style="219" customWidth="1"/>
    <col min="10790" max="10790" width="3.21875" style="219" customWidth="1"/>
    <col min="10791" max="10791" width="1.33203125" style="219" customWidth="1"/>
    <col min="10792" max="10792" width="1.6640625" style="219" customWidth="1"/>
    <col min="10793" max="10793" width="2.33203125" style="219" customWidth="1"/>
    <col min="10794" max="10794" width="1.5546875" style="219" customWidth="1"/>
    <col min="10795" max="10795" width="0.44140625" style="219" customWidth="1"/>
    <col min="10796" max="10796" width="0.21875" style="219" customWidth="1"/>
    <col min="10797" max="10797" width="1.88671875" style="219" customWidth="1"/>
    <col min="10798" max="10798" width="2.44140625" style="219" customWidth="1"/>
    <col min="10799" max="10800" width="0" style="219" hidden="1" customWidth="1"/>
    <col min="10801" max="10801" width="1" style="219" customWidth="1"/>
    <col min="10802" max="10802" width="0.77734375" style="219" customWidth="1"/>
    <col min="10803" max="10803" width="1.77734375" style="219" customWidth="1"/>
    <col min="10804" max="10804" width="7.6640625" style="219" customWidth="1"/>
    <col min="10805" max="11008" width="8.88671875" style="219"/>
    <col min="11009" max="11009" width="0.5546875" style="219" customWidth="1"/>
    <col min="11010" max="11010" width="0" style="219" hidden="1" customWidth="1"/>
    <col min="11011" max="11012" width="1.5546875" style="219" customWidth="1"/>
    <col min="11013" max="11013" width="0.21875" style="219" customWidth="1"/>
    <col min="11014" max="11014" width="4.5546875" style="219" customWidth="1"/>
    <col min="11015" max="11015" width="2.33203125" style="219" customWidth="1"/>
    <col min="11016" max="11016" width="0.5546875" style="219" customWidth="1"/>
    <col min="11017" max="11017" width="0.77734375" style="219" customWidth="1"/>
    <col min="11018" max="11018" width="2.21875" style="219" customWidth="1"/>
    <col min="11019" max="11019" width="1" style="219" customWidth="1"/>
    <col min="11020" max="11020" width="0.33203125" style="219" customWidth="1"/>
    <col min="11021" max="11021" width="3.5546875" style="219" customWidth="1"/>
    <col min="11022" max="11022" width="3.109375" style="219" customWidth="1"/>
    <col min="11023" max="11023" width="1.88671875" style="219" customWidth="1"/>
    <col min="11024" max="11024" width="1.5546875" style="219" customWidth="1"/>
    <col min="11025" max="11025" width="7.109375" style="219" customWidth="1"/>
    <col min="11026" max="11026" width="0.77734375" style="219" customWidth="1"/>
    <col min="11027" max="11027" width="0.33203125" style="219" customWidth="1"/>
    <col min="11028" max="11028" width="1.21875" style="219" customWidth="1"/>
    <col min="11029" max="11029" width="0.5546875" style="219" customWidth="1"/>
    <col min="11030" max="11030" width="1.109375" style="219" customWidth="1"/>
    <col min="11031" max="11031" width="0.44140625" style="219" customWidth="1"/>
    <col min="11032" max="11032" width="1.5546875" style="219" customWidth="1"/>
    <col min="11033" max="11033" width="3" style="219" customWidth="1"/>
    <col min="11034" max="11034" width="0.109375" style="219" customWidth="1"/>
    <col min="11035" max="11035" width="0.5546875" style="219" customWidth="1"/>
    <col min="11036" max="11036" width="0.44140625" style="219" customWidth="1"/>
    <col min="11037" max="11037" width="1.5546875" style="219" customWidth="1"/>
    <col min="11038" max="11038" width="4" style="219" customWidth="1"/>
    <col min="11039" max="11039" width="0.33203125" style="219" customWidth="1"/>
    <col min="11040" max="11040" width="0.88671875" style="219" customWidth="1"/>
    <col min="11041" max="11041" width="2.109375" style="219" customWidth="1"/>
    <col min="11042" max="11042" width="2.5546875" style="219" customWidth="1"/>
    <col min="11043" max="11043" width="0.5546875" style="219" customWidth="1"/>
    <col min="11044" max="11044" width="1" style="219" customWidth="1"/>
    <col min="11045" max="11045" width="0.44140625" style="219" customWidth="1"/>
    <col min="11046" max="11046" width="3.21875" style="219" customWidth="1"/>
    <col min="11047" max="11047" width="1.33203125" style="219" customWidth="1"/>
    <col min="11048" max="11048" width="1.6640625" style="219" customWidth="1"/>
    <col min="11049" max="11049" width="2.33203125" style="219" customWidth="1"/>
    <col min="11050" max="11050" width="1.5546875" style="219" customWidth="1"/>
    <col min="11051" max="11051" width="0.44140625" style="219" customWidth="1"/>
    <col min="11052" max="11052" width="0.21875" style="219" customWidth="1"/>
    <col min="11053" max="11053" width="1.88671875" style="219" customWidth="1"/>
    <col min="11054" max="11054" width="2.44140625" style="219" customWidth="1"/>
    <col min="11055" max="11056" width="0" style="219" hidden="1" customWidth="1"/>
    <col min="11057" max="11057" width="1" style="219" customWidth="1"/>
    <col min="11058" max="11058" width="0.77734375" style="219" customWidth="1"/>
    <col min="11059" max="11059" width="1.77734375" style="219" customWidth="1"/>
    <col min="11060" max="11060" width="7.6640625" style="219" customWidth="1"/>
    <col min="11061" max="11264" width="8.88671875" style="219"/>
    <col min="11265" max="11265" width="0.5546875" style="219" customWidth="1"/>
    <col min="11266" max="11266" width="0" style="219" hidden="1" customWidth="1"/>
    <col min="11267" max="11268" width="1.5546875" style="219" customWidth="1"/>
    <col min="11269" max="11269" width="0.21875" style="219" customWidth="1"/>
    <col min="11270" max="11270" width="4.5546875" style="219" customWidth="1"/>
    <col min="11271" max="11271" width="2.33203125" style="219" customWidth="1"/>
    <col min="11272" max="11272" width="0.5546875" style="219" customWidth="1"/>
    <col min="11273" max="11273" width="0.77734375" style="219" customWidth="1"/>
    <col min="11274" max="11274" width="2.21875" style="219" customWidth="1"/>
    <col min="11275" max="11275" width="1" style="219" customWidth="1"/>
    <col min="11276" max="11276" width="0.33203125" style="219" customWidth="1"/>
    <col min="11277" max="11277" width="3.5546875" style="219" customWidth="1"/>
    <col min="11278" max="11278" width="3.109375" style="219" customWidth="1"/>
    <col min="11279" max="11279" width="1.88671875" style="219" customWidth="1"/>
    <col min="11280" max="11280" width="1.5546875" style="219" customWidth="1"/>
    <col min="11281" max="11281" width="7.109375" style="219" customWidth="1"/>
    <col min="11282" max="11282" width="0.77734375" style="219" customWidth="1"/>
    <col min="11283" max="11283" width="0.33203125" style="219" customWidth="1"/>
    <col min="11284" max="11284" width="1.21875" style="219" customWidth="1"/>
    <col min="11285" max="11285" width="0.5546875" style="219" customWidth="1"/>
    <col min="11286" max="11286" width="1.109375" style="219" customWidth="1"/>
    <col min="11287" max="11287" width="0.44140625" style="219" customWidth="1"/>
    <col min="11288" max="11288" width="1.5546875" style="219" customWidth="1"/>
    <col min="11289" max="11289" width="3" style="219" customWidth="1"/>
    <col min="11290" max="11290" width="0.109375" style="219" customWidth="1"/>
    <col min="11291" max="11291" width="0.5546875" style="219" customWidth="1"/>
    <col min="11292" max="11292" width="0.44140625" style="219" customWidth="1"/>
    <col min="11293" max="11293" width="1.5546875" style="219" customWidth="1"/>
    <col min="11294" max="11294" width="4" style="219" customWidth="1"/>
    <col min="11295" max="11295" width="0.33203125" style="219" customWidth="1"/>
    <col min="11296" max="11296" width="0.88671875" style="219" customWidth="1"/>
    <col min="11297" max="11297" width="2.109375" style="219" customWidth="1"/>
    <col min="11298" max="11298" width="2.5546875" style="219" customWidth="1"/>
    <col min="11299" max="11299" width="0.5546875" style="219" customWidth="1"/>
    <col min="11300" max="11300" width="1" style="219" customWidth="1"/>
    <col min="11301" max="11301" width="0.44140625" style="219" customWidth="1"/>
    <col min="11302" max="11302" width="3.21875" style="219" customWidth="1"/>
    <col min="11303" max="11303" width="1.33203125" style="219" customWidth="1"/>
    <col min="11304" max="11304" width="1.6640625" style="219" customWidth="1"/>
    <col min="11305" max="11305" width="2.33203125" style="219" customWidth="1"/>
    <col min="11306" max="11306" width="1.5546875" style="219" customWidth="1"/>
    <col min="11307" max="11307" width="0.44140625" style="219" customWidth="1"/>
    <col min="11308" max="11308" width="0.21875" style="219" customWidth="1"/>
    <col min="11309" max="11309" width="1.88671875" style="219" customWidth="1"/>
    <col min="11310" max="11310" width="2.44140625" style="219" customWidth="1"/>
    <col min="11311" max="11312" width="0" style="219" hidden="1" customWidth="1"/>
    <col min="11313" max="11313" width="1" style="219" customWidth="1"/>
    <col min="11314" max="11314" width="0.77734375" style="219" customWidth="1"/>
    <col min="11315" max="11315" width="1.77734375" style="219" customWidth="1"/>
    <col min="11316" max="11316" width="7.6640625" style="219" customWidth="1"/>
    <col min="11317" max="11520" width="8.88671875" style="219"/>
    <col min="11521" max="11521" width="0.5546875" style="219" customWidth="1"/>
    <col min="11522" max="11522" width="0" style="219" hidden="1" customWidth="1"/>
    <col min="11523" max="11524" width="1.5546875" style="219" customWidth="1"/>
    <col min="11525" max="11525" width="0.21875" style="219" customWidth="1"/>
    <col min="11526" max="11526" width="4.5546875" style="219" customWidth="1"/>
    <col min="11527" max="11527" width="2.33203125" style="219" customWidth="1"/>
    <col min="11528" max="11528" width="0.5546875" style="219" customWidth="1"/>
    <col min="11529" max="11529" width="0.77734375" style="219" customWidth="1"/>
    <col min="11530" max="11530" width="2.21875" style="219" customWidth="1"/>
    <col min="11531" max="11531" width="1" style="219" customWidth="1"/>
    <col min="11532" max="11532" width="0.33203125" style="219" customWidth="1"/>
    <col min="11533" max="11533" width="3.5546875" style="219" customWidth="1"/>
    <col min="11534" max="11534" width="3.109375" style="219" customWidth="1"/>
    <col min="11535" max="11535" width="1.88671875" style="219" customWidth="1"/>
    <col min="11536" max="11536" width="1.5546875" style="219" customWidth="1"/>
    <col min="11537" max="11537" width="7.109375" style="219" customWidth="1"/>
    <col min="11538" max="11538" width="0.77734375" style="219" customWidth="1"/>
    <col min="11539" max="11539" width="0.33203125" style="219" customWidth="1"/>
    <col min="11540" max="11540" width="1.21875" style="219" customWidth="1"/>
    <col min="11541" max="11541" width="0.5546875" style="219" customWidth="1"/>
    <col min="11542" max="11542" width="1.109375" style="219" customWidth="1"/>
    <col min="11543" max="11543" width="0.44140625" style="219" customWidth="1"/>
    <col min="11544" max="11544" width="1.5546875" style="219" customWidth="1"/>
    <col min="11545" max="11545" width="3" style="219" customWidth="1"/>
    <col min="11546" max="11546" width="0.109375" style="219" customWidth="1"/>
    <col min="11547" max="11547" width="0.5546875" style="219" customWidth="1"/>
    <col min="11548" max="11548" width="0.44140625" style="219" customWidth="1"/>
    <col min="11549" max="11549" width="1.5546875" style="219" customWidth="1"/>
    <col min="11550" max="11550" width="4" style="219" customWidth="1"/>
    <col min="11551" max="11551" width="0.33203125" style="219" customWidth="1"/>
    <col min="11552" max="11552" width="0.88671875" style="219" customWidth="1"/>
    <col min="11553" max="11553" width="2.109375" style="219" customWidth="1"/>
    <col min="11554" max="11554" width="2.5546875" style="219" customWidth="1"/>
    <col min="11555" max="11555" width="0.5546875" style="219" customWidth="1"/>
    <col min="11556" max="11556" width="1" style="219" customWidth="1"/>
    <col min="11557" max="11557" width="0.44140625" style="219" customWidth="1"/>
    <col min="11558" max="11558" width="3.21875" style="219" customWidth="1"/>
    <col min="11559" max="11559" width="1.33203125" style="219" customWidth="1"/>
    <col min="11560" max="11560" width="1.6640625" style="219" customWidth="1"/>
    <col min="11561" max="11561" width="2.33203125" style="219" customWidth="1"/>
    <col min="11562" max="11562" width="1.5546875" style="219" customWidth="1"/>
    <col min="11563" max="11563" width="0.44140625" style="219" customWidth="1"/>
    <col min="11564" max="11564" width="0.21875" style="219" customWidth="1"/>
    <col min="11565" max="11565" width="1.88671875" style="219" customWidth="1"/>
    <col min="11566" max="11566" width="2.44140625" style="219" customWidth="1"/>
    <col min="11567" max="11568" width="0" style="219" hidden="1" customWidth="1"/>
    <col min="11569" max="11569" width="1" style="219" customWidth="1"/>
    <col min="11570" max="11570" width="0.77734375" style="219" customWidth="1"/>
    <col min="11571" max="11571" width="1.77734375" style="219" customWidth="1"/>
    <col min="11572" max="11572" width="7.6640625" style="219" customWidth="1"/>
    <col min="11573" max="11776" width="8.88671875" style="219"/>
    <col min="11777" max="11777" width="0.5546875" style="219" customWidth="1"/>
    <col min="11778" max="11778" width="0" style="219" hidden="1" customWidth="1"/>
    <col min="11779" max="11780" width="1.5546875" style="219" customWidth="1"/>
    <col min="11781" max="11781" width="0.21875" style="219" customWidth="1"/>
    <col min="11782" max="11782" width="4.5546875" style="219" customWidth="1"/>
    <col min="11783" max="11783" width="2.33203125" style="219" customWidth="1"/>
    <col min="11784" max="11784" width="0.5546875" style="219" customWidth="1"/>
    <col min="11785" max="11785" width="0.77734375" style="219" customWidth="1"/>
    <col min="11786" max="11786" width="2.21875" style="219" customWidth="1"/>
    <col min="11787" max="11787" width="1" style="219" customWidth="1"/>
    <col min="11788" max="11788" width="0.33203125" style="219" customWidth="1"/>
    <col min="11789" max="11789" width="3.5546875" style="219" customWidth="1"/>
    <col min="11790" max="11790" width="3.109375" style="219" customWidth="1"/>
    <col min="11791" max="11791" width="1.88671875" style="219" customWidth="1"/>
    <col min="11792" max="11792" width="1.5546875" style="219" customWidth="1"/>
    <col min="11793" max="11793" width="7.109375" style="219" customWidth="1"/>
    <col min="11794" max="11794" width="0.77734375" style="219" customWidth="1"/>
    <col min="11795" max="11795" width="0.33203125" style="219" customWidth="1"/>
    <col min="11796" max="11796" width="1.21875" style="219" customWidth="1"/>
    <col min="11797" max="11797" width="0.5546875" style="219" customWidth="1"/>
    <col min="11798" max="11798" width="1.109375" style="219" customWidth="1"/>
    <col min="11799" max="11799" width="0.44140625" style="219" customWidth="1"/>
    <col min="11800" max="11800" width="1.5546875" style="219" customWidth="1"/>
    <col min="11801" max="11801" width="3" style="219" customWidth="1"/>
    <col min="11802" max="11802" width="0.109375" style="219" customWidth="1"/>
    <col min="11803" max="11803" width="0.5546875" style="219" customWidth="1"/>
    <col min="11804" max="11804" width="0.44140625" style="219" customWidth="1"/>
    <col min="11805" max="11805" width="1.5546875" style="219" customWidth="1"/>
    <col min="11806" max="11806" width="4" style="219" customWidth="1"/>
    <col min="11807" max="11807" width="0.33203125" style="219" customWidth="1"/>
    <col min="11808" max="11808" width="0.88671875" style="219" customWidth="1"/>
    <col min="11809" max="11809" width="2.109375" style="219" customWidth="1"/>
    <col min="11810" max="11810" width="2.5546875" style="219" customWidth="1"/>
    <col min="11811" max="11811" width="0.5546875" style="219" customWidth="1"/>
    <col min="11812" max="11812" width="1" style="219" customWidth="1"/>
    <col min="11813" max="11813" width="0.44140625" style="219" customWidth="1"/>
    <col min="11814" max="11814" width="3.21875" style="219" customWidth="1"/>
    <col min="11815" max="11815" width="1.33203125" style="219" customWidth="1"/>
    <col min="11816" max="11816" width="1.6640625" style="219" customWidth="1"/>
    <col min="11817" max="11817" width="2.33203125" style="219" customWidth="1"/>
    <col min="11818" max="11818" width="1.5546875" style="219" customWidth="1"/>
    <col min="11819" max="11819" width="0.44140625" style="219" customWidth="1"/>
    <col min="11820" max="11820" width="0.21875" style="219" customWidth="1"/>
    <col min="11821" max="11821" width="1.88671875" style="219" customWidth="1"/>
    <col min="11822" max="11822" width="2.44140625" style="219" customWidth="1"/>
    <col min="11823" max="11824" width="0" style="219" hidden="1" customWidth="1"/>
    <col min="11825" max="11825" width="1" style="219" customWidth="1"/>
    <col min="11826" max="11826" width="0.77734375" style="219" customWidth="1"/>
    <col min="11827" max="11827" width="1.77734375" style="219" customWidth="1"/>
    <col min="11828" max="11828" width="7.6640625" style="219" customWidth="1"/>
    <col min="11829" max="12032" width="8.88671875" style="219"/>
    <col min="12033" max="12033" width="0.5546875" style="219" customWidth="1"/>
    <col min="12034" max="12034" width="0" style="219" hidden="1" customWidth="1"/>
    <col min="12035" max="12036" width="1.5546875" style="219" customWidth="1"/>
    <col min="12037" max="12037" width="0.21875" style="219" customWidth="1"/>
    <col min="12038" max="12038" width="4.5546875" style="219" customWidth="1"/>
    <col min="12039" max="12039" width="2.33203125" style="219" customWidth="1"/>
    <col min="12040" max="12040" width="0.5546875" style="219" customWidth="1"/>
    <col min="12041" max="12041" width="0.77734375" style="219" customWidth="1"/>
    <col min="12042" max="12042" width="2.21875" style="219" customWidth="1"/>
    <col min="12043" max="12043" width="1" style="219" customWidth="1"/>
    <col min="12044" max="12044" width="0.33203125" style="219" customWidth="1"/>
    <col min="12045" max="12045" width="3.5546875" style="219" customWidth="1"/>
    <col min="12046" max="12046" width="3.109375" style="219" customWidth="1"/>
    <col min="12047" max="12047" width="1.88671875" style="219" customWidth="1"/>
    <col min="12048" max="12048" width="1.5546875" style="219" customWidth="1"/>
    <col min="12049" max="12049" width="7.109375" style="219" customWidth="1"/>
    <col min="12050" max="12050" width="0.77734375" style="219" customWidth="1"/>
    <col min="12051" max="12051" width="0.33203125" style="219" customWidth="1"/>
    <col min="12052" max="12052" width="1.21875" style="219" customWidth="1"/>
    <col min="12053" max="12053" width="0.5546875" style="219" customWidth="1"/>
    <col min="12054" max="12054" width="1.109375" style="219" customWidth="1"/>
    <col min="12055" max="12055" width="0.44140625" style="219" customWidth="1"/>
    <col min="12056" max="12056" width="1.5546875" style="219" customWidth="1"/>
    <col min="12057" max="12057" width="3" style="219" customWidth="1"/>
    <col min="12058" max="12058" width="0.109375" style="219" customWidth="1"/>
    <col min="12059" max="12059" width="0.5546875" style="219" customWidth="1"/>
    <col min="12060" max="12060" width="0.44140625" style="219" customWidth="1"/>
    <col min="12061" max="12061" width="1.5546875" style="219" customWidth="1"/>
    <col min="12062" max="12062" width="4" style="219" customWidth="1"/>
    <col min="12063" max="12063" width="0.33203125" style="219" customWidth="1"/>
    <col min="12064" max="12064" width="0.88671875" style="219" customWidth="1"/>
    <col min="12065" max="12065" width="2.109375" style="219" customWidth="1"/>
    <col min="12066" max="12066" width="2.5546875" style="219" customWidth="1"/>
    <col min="12067" max="12067" width="0.5546875" style="219" customWidth="1"/>
    <col min="12068" max="12068" width="1" style="219" customWidth="1"/>
    <col min="12069" max="12069" width="0.44140625" style="219" customWidth="1"/>
    <col min="12070" max="12070" width="3.21875" style="219" customWidth="1"/>
    <col min="12071" max="12071" width="1.33203125" style="219" customWidth="1"/>
    <col min="12072" max="12072" width="1.6640625" style="219" customWidth="1"/>
    <col min="12073" max="12073" width="2.33203125" style="219" customWidth="1"/>
    <col min="12074" max="12074" width="1.5546875" style="219" customWidth="1"/>
    <col min="12075" max="12075" width="0.44140625" style="219" customWidth="1"/>
    <col min="12076" max="12076" width="0.21875" style="219" customWidth="1"/>
    <col min="12077" max="12077" width="1.88671875" style="219" customWidth="1"/>
    <col min="12078" max="12078" width="2.44140625" style="219" customWidth="1"/>
    <col min="12079" max="12080" width="0" style="219" hidden="1" customWidth="1"/>
    <col min="12081" max="12081" width="1" style="219" customWidth="1"/>
    <col min="12082" max="12082" width="0.77734375" style="219" customWidth="1"/>
    <col min="12083" max="12083" width="1.77734375" style="219" customWidth="1"/>
    <col min="12084" max="12084" width="7.6640625" style="219" customWidth="1"/>
    <col min="12085" max="12288" width="8.88671875" style="219"/>
    <col min="12289" max="12289" width="0.5546875" style="219" customWidth="1"/>
    <col min="12290" max="12290" width="0" style="219" hidden="1" customWidth="1"/>
    <col min="12291" max="12292" width="1.5546875" style="219" customWidth="1"/>
    <col min="12293" max="12293" width="0.21875" style="219" customWidth="1"/>
    <col min="12294" max="12294" width="4.5546875" style="219" customWidth="1"/>
    <col min="12295" max="12295" width="2.33203125" style="219" customWidth="1"/>
    <col min="12296" max="12296" width="0.5546875" style="219" customWidth="1"/>
    <col min="12297" max="12297" width="0.77734375" style="219" customWidth="1"/>
    <col min="12298" max="12298" width="2.21875" style="219" customWidth="1"/>
    <col min="12299" max="12299" width="1" style="219" customWidth="1"/>
    <col min="12300" max="12300" width="0.33203125" style="219" customWidth="1"/>
    <col min="12301" max="12301" width="3.5546875" style="219" customWidth="1"/>
    <col min="12302" max="12302" width="3.109375" style="219" customWidth="1"/>
    <col min="12303" max="12303" width="1.88671875" style="219" customWidth="1"/>
    <col min="12304" max="12304" width="1.5546875" style="219" customWidth="1"/>
    <col min="12305" max="12305" width="7.109375" style="219" customWidth="1"/>
    <col min="12306" max="12306" width="0.77734375" style="219" customWidth="1"/>
    <col min="12307" max="12307" width="0.33203125" style="219" customWidth="1"/>
    <col min="12308" max="12308" width="1.21875" style="219" customWidth="1"/>
    <col min="12309" max="12309" width="0.5546875" style="219" customWidth="1"/>
    <col min="12310" max="12310" width="1.109375" style="219" customWidth="1"/>
    <col min="12311" max="12311" width="0.44140625" style="219" customWidth="1"/>
    <col min="12312" max="12312" width="1.5546875" style="219" customWidth="1"/>
    <col min="12313" max="12313" width="3" style="219" customWidth="1"/>
    <col min="12314" max="12314" width="0.109375" style="219" customWidth="1"/>
    <col min="12315" max="12315" width="0.5546875" style="219" customWidth="1"/>
    <col min="12316" max="12316" width="0.44140625" style="219" customWidth="1"/>
    <col min="12317" max="12317" width="1.5546875" style="219" customWidth="1"/>
    <col min="12318" max="12318" width="4" style="219" customWidth="1"/>
    <col min="12319" max="12319" width="0.33203125" style="219" customWidth="1"/>
    <col min="12320" max="12320" width="0.88671875" style="219" customWidth="1"/>
    <col min="12321" max="12321" width="2.109375" style="219" customWidth="1"/>
    <col min="12322" max="12322" width="2.5546875" style="219" customWidth="1"/>
    <col min="12323" max="12323" width="0.5546875" style="219" customWidth="1"/>
    <col min="12324" max="12324" width="1" style="219" customWidth="1"/>
    <col min="12325" max="12325" width="0.44140625" style="219" customWidth="1"/>
    <col min="12326" max="12326" width="3.21875" style="219" customWidth="1"/>
    <col min="12327" max="12327" width="1.33203125" style="219" customWidth="1"/>
    <col min="12328" max="12328" width="1.6640625" style="219" customWidth="1"/>
    <col min="12329" max="12329" width="2.33203125" style="219" customWidth="1"/>
    <col min="12330" max="12330" width="1.5546875" style="219" customWidth="1"/>
    <col min="12331" max="12331" width="0.44140625" style="219" customWidth="1"/>
    <col min="12332" max="12332" width="0.21875" style="219" customWidth="1"/>
    <col min="12333" max="12333" width="1.88671875" style="219" customWidth="1"/>
    <col min="12334" max="12334" width="2.44140625" style="219" customWidth="1"/>
    <col min="12335" max="12336" width="0" style="219" hidden="1" customWidth="1"/>
    <col min="12337" max="12337" width="1" style="219" customWidth="1"/>
    <col min="12338" max="12338" width="0.77734375" style="219" customWidth="1"/>
    <col min="12339" max="12339" width="1.77734375" style="219" customWidth="1"/>
    <col min="12340" max="12340" width="7.6640625" style="219" customWidth="1"/>
    <col min="12341" max="12544" width="8.88671875" style="219"/>
    <col min="12545" max="12545" width="0.5546875" style="219" customWidth="1"/>
    <col min="12546" max="12546" width="0" style="219" hidden="1" customWidth="1"/>
    <col min="12547" max="12548" width="1.5546875" style="219" customWidth="1"/>
    <col min="12549" max="12549" width="0.21875" style="219" customWidth="1"/>
    <col min="12550" max="12550" width="4.5546875" style="219" customWidth="1"/>
    <col min="12551" max="12551" width="2.33203125" style="219" customWidth="1"/>
    <col min="12552" max="12552" width="0.5546875" style="219" customWidth="1"/>
    <col min="12553" max="12553" width="0.77734375" style="219" customWidth="1"/>
    <col min="12554" max="12554" width="2.21875" style="219" customWidth="1"/>
    <col min="12555" max="12555" width="1" style="219" customWidth="1"/>
    <col min="12556" max="12556" width="0.33203125" style="219" customWidth="1"/>
    <col min="12557" max="12557" width="3.5546875" style="219" customWidth="1"/>
    <col min="12558" max="12558" width="3.109375" style="219" customWidth="1"/>
    <col min="12559" max="12559" width="1.88671875" style="219" customWidth="1"/>
    <col min="12560" max="12560" width="1.5546875" style="219" customWidth="1"/>
    <col min="12561" max="12561" width="7.109375" style="219" customWidth="1"/>
    <col min="12562" max="12562" width="0.77734375" style="219" customWidth="1"/>
    <col min="12563" max="12563" width="0.33203125" style="219" customWidth="1"/>
    <col min="12564" max="12564" width="1.21875" style="219" customWidth="1"/>
    <col min="12565" max="12565" width="0.5546875" style="219" customWidth="1"/>
    <col min="12566" max="12566" width="1.109375" style="219" customWidth="1"/>
    <col min="12567" max="12567" width="0.44140625" style="219" customWidth="1"/>
    <col min="12568" max="12568" width="1.5546875" style="219" customWidth="1"/>
    <col min="12569" max="12569" width="3" style="219" customWidth="1"/>
    <col min="12570" max="12570" width="0.109375" style="219" customWidth="1"/>
    <col min="12571" max="12571" width="0.5546875" style="219" customWidth="1"/>
    <col min="12572" max="12572" width="0.44140625" style="219" customWidth="1"/>
    <col min="12573" max="12573" width="1.5546875" style="219" customWidth="1"/>
    <col min="12574" max="12574" width="4" style="219" customWidth="1"/>
    <col min="12575" max="12575" width="0.33203125" style="219" customWidth="1"/>
    <col min="12576" max="12576" width="0.88671875" style="219" customWidth="1"/>
    <col min="12577" max="12577" width="2.109375" style="219" customWidth="1"/>
    <col min="12578" max="12578" width="2.5546875" style="219" customWidth="1"/>
    <col min="12579" max="12579" width="0.5546875" style="219" customWidth="1"/>
    <col min="12580" max="12580" width="1" style="219" customWidth="1"/>
    <col min="12581" max="12581" width="0.44140625" style="219" customWidth="1"/>
    <col min="12582" max="12582" width="3.21875" style="219" customWidth="1"/>
    <col min="12583" max="12583" width="1.33203125" style="219" customWidth="1"/>
    <col min="12584" max="12584" width="1.6640625" style="219" customWidth="1"/>
    <col min="12585" max="12585" width="2.33203125" style="219" customWidth="1"/>
    <col min="12586" max="12586" width="1.5546875" style="219" customWidth="1"/>
    <col min="12587" max="12587" width="0.44140625" style="219" customWidth="1"/>
    <col min="12588" max="12588" width="0.21875" style="219" customWidth="1"/>
    <col min="12589" max="12589" width="1.88671875" style="219" customWidth="1"/>
    <col min="12590" max="12590" width="2.44140625" style="219" customWidth="1"/>
    <col min="12591" max="12592" width="0" style="219" hidden="1" customWidth="1"/>
    <col min="12593" max="12593" width="1" style="219" customWidth="1"/>
    <col min="12594" max="12594" width="0.77734375" style="219" customWidth="1"/>
    <col min="12595" max="12595" width="1.77734375" style="219" customWidth="1"/>
    <col min="12596" max="12596" width="7.6640625" style="219" customWidth="1"/>
    <col min="12597" max="12800" width="8.88671875" style="219"/>
    <col min="12801" max="12801" width="0.5546875" style="219" customWidth="1"/>
    <col min="12802" max="12802" width="0" style="219" hidden="1" customWidth="1"/>
    <col min="12803" max="12804" width="1.5546875" style="219" customWidth="1"/>
    <col min="12805" max="12805" width="0.21875" style="219" customWidth="1"/>
    <col min="12806" max="12806" width="4.5546875" style="219" customWidth="1"/>
    <col min="12807" max="12807" width="2.33203125" style="219" customWidth="1"/>
    <col min="12808" max="12808" width="0.5546875" style="219" customWidth="1"/>
    <col min="12809" max="12809" width="0.77734375" style="219" customWidth="1"/>
    <col min="12810" max="12810" width="2.21875" style="219" customWidth="1"/>
    <col min="12811" max="12811" width="1" style="219" customWidth="1"/>
    <col min="12812" max="12812" width="0.33203125" style="219" customWidth="1"/>
    <col min="12813" max="12813" width="3.5546875" style="219" customWidth="1"/>
    <col min="12814" max="12814" width="3.109375" style="219" customWidth="1"/>
    <col min="12815" max="12815" width="1.88671875" style="219" customWidth="1"/>
    <col min="12816" max="12816" width="1.5546875" style="219" customWidth="1"/>
    <col min="12817" max="12817" width="7.109375" style="219" customWidth="1"/>
    <col min="12818" max="12818" width="0.77734375" style="219" customWidth="1"/>
    <col min="12819" max="12819" width="0.33203125" style="219" customWidth="1"/>
    <col min="12820" max="12820" width="1.21875" style="219" customWidth="1"/>
    <col min="12821" max="12821" width="0.5546875" style="219" customWidth="1"/>
    <col min="12822" max="12822" width="1.109375" style="219" customWidth="1"/>
    <col min="12823" max="12823" width="0.44140625" style="219" customWidth="1"/>
    <col min="12824" max="12824" width="1.5546875" style="219" customWidth="1"/>
    <col min="12825" max="12825" width="3" style="219" customWidth="1"/>
    <col min="12826" max="12826" width="0.109375" style="219" customWidth="1"/>
    <col min="12827" max="12827" width="0.5546875" style="219" customWidth="1"/>
    <col min="12828" max="12828" width="0.44140625" style="219" customWidth="1"/>
    <col min="12829" max="12829" width="1.5546875" style="219" customWidth="1"/>
    <col min="12830" max="12830" width="4" style="219" customWidth="1"/>
    <col min="12831" max="12831" width="0.33203125" style="219" customWidth="1"/>
    <col min="12832" max="12832" width="0.88671875" style="219" customWidth="1"/>
    <col min="12833" max="12833" width="2.109375" style="219" customWidth="1"/>
    <col min="12834" max="12834" width="2.5546875" style="219" customWidth="1"/>
    <col min="12835" max="12835" width="0.5546875" style="219" customWidth="1"/>
    <col min="12836" max="12836" width="1" style="219" customWidth="1"/>
    <col min="12837" max="12837" width="0.44140625" style="219" customWidth="1"/>
    <col min="12838" max="12838" width="3.21875" style="219" customWidth="1"/>
    <col min="12839" max="12839" width="1.33203125" style="219" customWidth="1"/>
    <col min="12840" max="12840" width="1.6640625" style="219" customWidth="1"/>
    <col min="12841" max="12841" width="2.33203125" style="219" customWidth="1"/>
    <col min="12842" max="12842" width="1.5546875" style="219" customWidth="1"/>
    <col min="12843" max="12843" width="0.44140625" style="219" customWidth="1"/>
    <col min="12844" max="12844" width="0.21875" style="219" customWidth="1"/>
    <col min="12845" max="12845" width="1.88671875" style="219" customWidth="1"/>
    <col min="12846" max="12846" width="2.44140625" style="219" customWidth="1"/>
    <col min="12847" max="12848" width="0" style="219" hidden="1" customWidth="1"/>
    <col min="12849" max="12849" width="1" style="219" customWidth="1"/>
    <col min="12850" max="12850" width="0.77734375" style="219" customWidth="1"/>
    <col min="12851" max="12851" width="1.77734375" style="219" customWidth="1"/>
    <col min="12852" max="12852" width="7.6640625" style="219" customWidth="1"/>
    <col min="12853" max="13056" width="8.88671875" style="219"/>
    <col min="13057" max="13057" width="0.5546875" style="219" customWidth="1"/>
    <col min="13058" max="13058" width="0" style="219" hidden="1" customWidth="1"/>
    <col min="13059" max="13060" width="1.5546875" style="219" customWidth="1"/>
    <col min="13061" max="13061" width="0.21875" style="219" customWidth="1"/>
    <col min="13062" max="13062" width="4.5546875" style="219" customWidth="1"/>
    <col min="13063" max="13063" width="2.33203125" style="219" customWidth="1"/>
    <col min="13064" max="13064" width="0.5546875" style="219" customWidth="1"/>
    <col min="13065" max="13065" width="0.77734375" style="219" customWidth="1"/>
    <col min="13066" max="13066" width="2.21875" style="219" customWidth="1"/>
    <col min="13067" max="13067" width="1" style="219" customWidth="1"/>
    <col min="13068" max="13068" width="0.33203125" style="219" customWidth="1"/>
    <col min="13069" max="13069" width="3.5546875" style="219" customWidth="1"/>
    <col min="13070" max="13070" width="3.109375" style="219" customWidth="1"/>
    <col min="13071" max="13071" width="1.88671875" style="219" customWidth="1"/>
    <col min="13072" max="13072" width="1.5546875" style="219" customWidth="1"/>
    <col min="13073" max="13073" width="7.109375" style="219" customWidth="1"/>
    <col min="13074" max="13074" width="0.77734375" style="219" customWidth="1"/>
    <col min="13075" max="13075" width="0.33203125" style="219" customWidth="1"/>
    <col min="13076" max="13076" width="1.21875" style="219" customWidth="1"/>
    <col min="13077" max="13077" width="0.5546875" style="219" customWidth="1"/>
    <col min="13078" max="13078" width="1.109375" style="219" customWidth="1"/>
    <col min="13079" max="13079" width="0.44140625" style="219" customWidth="1"/>
    <col min="13080" max="13080" width="1.5546875" style="219" customWidth="1"/>
    <col min="13081" max="13081" width="3" style="219" customWidth="1"/>
    <col min="13082" max="13082" width="0.109375" style="219" customWidth="1"/>
    <col min="13083" max="13083" width="0.5546875" style="219" customWidth="1"/>
    <col min="13084" max="13084" width="0.44140625" style="219" customWidth="1"/>
    <col min="13085" max="13085" width="1.5546875" style="219" customWidth="1"/>
    <col min="13086" max="13086" width="4" style="219" customWidth="1"/>
    <col min="13087" max="13087" width="0.33203125" style="219" customWidth="1"/>
    <col min="13088" max="13088" width="0.88671875" style="219" customWidth="1"/>
    <col min="13089" max="13089" width="2.109375" style="219" customWidth="1"/>
    <col min="13090" max="13090" width="2.5546875" style="219" customWidth="1"/>
    <col min="13091" max="13091" width="0.5546875" style="219" customWidth="1"/>
    <col min="13092" max="13092" width="1" style="219" customWidth="1"/>
    <col min="13093" max="13093" width="0.44140625" style="219" customWidth="1"/>
    <col min="13094" max="13094" width="3.21875" style="219" customWidth="1"/>
    <col min="13095" max="13095" width="1.33203125" style="219" customWidth="1"/>
    <col min="13096" max="13096" width="1.6640625" style="219" customWidth="1"/>
    <col min="13097" max="13097" width="2.33203125" style="219" customWidth="1"/>
    <col min="13098" max="13098" width="1.5546875" style="219" customWidth="1"/>
    <col min="13099" max="13099" width="0.44140625" style="219" customWidth="1"/>
    <col min="13100" max="13100" width="0.21875" style="219" customWidth="1"/>
    <col min="13101" max="13101" width="1.88671875" style="219" customWidth="1"/>
    <col min="13102" max="13102" width="2.44140625" style="219" customWidth="1"/>
    <col min="13103" max="13104" width="0" style="219" hidden="1" customWidth="1"/>
    <col min="13105" max="13105" width="1" style="219" customWidth="1"/>
    <col min="13106" max="13106" width="0.77734375" style="219" customWidth="1"/>
    <col min="13107" max="13107" width="1.77734375" style="219" customWidth="1"/>
    <col min="13108" max="13108" width="7.6640625" style="219" customWidth="1"/>
    <col min="13109" max="13312" width="8.88671875" style="219"/>
    <col min="13313" max="13313" width="0.5546875" style="219" customWidth="1"/>
    <col min="13314" max="13314" width="0" style="219" hidden="1" customWidth="1"/>
    <col min="13315" max="13316" width="1.5546875" style="219" customWidth="1"/>
    <col min="13317" max="13317" width="0.21875" style="219" customWidth="1"/>
    <col min="13318" max="13318" width="4.5546875" style="219" customWidth="1"/>
    <col min="13319" max="13319" width="2.33203125" style="219" customWidth="1"/>
    <col min="13320" max="13320" width="0.5546875" style="219" customWidth="1"/>
    <col min="13321" max="13321" width="0.77734375" style="219" customWidth="1"/>
    <col min="13322" max="13322" width="2.21875" style="219" customWidth="1"/>
    <col min="13323" max="13323" width="1" style="219" customWidth="1"/>
    <col min="13324" max="13324" width="0.33203125" style="219" customWidth="1"/>
    <col min="13325" max="13325" width="3.5546875" style="219" customWidth="1"/>
    <col min="13326" max="13326" width="3.109375" style="219" customWidth="1"/>
    <col min="13327" max="13327" width="1.88671875" style="219" customWidth="1"/>
    <col min="13328" max="13328" width="1.5546875" style="219" customWidth="1"/>
    <col min="13329" max="13329" width="7.109375" style="219" customWidth="1"/>
    <col min="13330" max="13330" width="0.77734375" style="219" customWidth="1"/>
    <col min="13331" max="13331" width="0.33203125" style="219" customWidth="1"/>
    <col min="13332" max="13332" width="1.21875" style="219" customWidth="1"/>
    <col min="13333" max="13333" width="0.5546875" style="219" customWidth="1"/>
    <col min="13334" max="13334" width="1.109375" style="219" customWidth="1"/>
    <col min="13335" max="13335" width="0.44140625" style="219" customWidth="1"/>
    <col min="13336" max="13336" width="1.5546875" style="219" customWidth="1"/>
    <col min="13337" max="13337" width="3" style="219" customWidth="1"/>
    <col min="13338" max="13338" width="0.109375" style="219" customWidth="1"/>
    <col min="13339" max="13339" width="0.5546875" style="219" customWidth="1"/>
    <col min="13340" max="13340" width="0.44140625" style="219" customWidth="1"/>
    <col min="13341" max="13341" width="1.5546875" style="219" customWidth="1"/>
    <col min="13342" max="13342" width="4" style="219" customWidth="1"/>
    <col min="13343" max="13343" width="0.33203125" style="219" customWidth="1"/>
    <col min="13344" max="13344" width="0.88671875" style="219" customWidth="1"/>
    <col min="13345" max="13345" width="2.109375" style="219" customWidth="1"/>
    <col min="13346" max="13346" width="2.5546875" style="219" customWidth="1"/>
    <col min="13347" max="13347" width="0.5546875" style="219" customWidth="1"/>
    <col min="13348" max="13348" width="1" style="219" customWidth="1"/>
    <col min="13349" max="13349" width="0.44140625" style="219" customWidth="1"/>
    <col min="13350" max="13350" width="3.21875" style="219" customWidth="1"/>
    <col min="13351" max="13351" width="1.33203125" style="219" customWidth="1"/>
    <col min="13352" max="13352" width="1.6640625" style="219" customWidth="1"/>
    <col min="13353" max="13353" width="2.33203125" style="219" customWidth="1"/>
    <col min="13354" max="13354" width="1.5546875" style="219" customWidth="1"/>
    <col min="13355" max="13355" width="0.44140625" style="219" customWidth="1"/>
    <col min="13356" max="13356" width="0.21875" style="219" customWidth="1"/>
    <col min="13357" max="13357" width="1.88671875" style="219" customWidth="1"/>
    <col min="13358" max="13358" width="2.44140625" style="219" customWidth="1"/>
    <col min="13359" max="13360" width="0" style="219" hidden="1" customWidth="1"/>
    <col min="13361" max="13361" width="1" style="219" customWidth="1"/>
    <col min="13362" max="13362" width="0.77734375" style="219" customWidth="1"/>
    <col min="13363" max="13363" width="1.77734375" style="219" customWidth="1"/>
    <col min="13364" max="13364" width="7.6640625" style="219" customWidth="1"/>
    <col min="13365" max="13568" width="8.88671875" style="219"/>
    <col min="13569" max="13569" width="0.5546875" style="219" customWidth="1"/>
    <col min="13570" max="13570" width="0" style="219" hidden="1" customWidth="1"/>
    <col min="13571" max="13572" width="1.5546875" style="219" customWidth="1"/>
    <col min="13573" max="13573" width="0.21875" style="219" customWidth="1"/>
    <col min="13574" max="13574" width="4.5546875" style="219" customWidth="1"/>
    <col min="13575" max="13575" width="2.33203125" style="219" customWidth="1"/>
    <col min="13576" max="13576" width="0.5546875" style="219" customWidth="1"/>
    <col min="13577" max="13577" width="0.77734375" style="219" customWidth="1"/>
    <col min="13578" max="13578" width="2.21875" style="219" customWidth="1"/>
    <col min="13579" max="13579" width="1" style="219" customWidth="1"/>
    <col min="13580" max="13580" width="0.33203125" style="219" customWidth="1"/>
    <col min="13581" max="13581" width="3.5546875" style="219" customWidth="1"/>
    <col min="13582" max="13582" width="3.109375" style="219" customWidth="1"/>
    <col min="13583" max="13583" width="1.88671875" style="219" customWidth="1"/>
    <col min="13584" max="13584" width="1.5546875" style="219" customWidth="1"/>
    <col min="13585" max="13585" width="7.109375" style="219" customWidth="1"/>
    <col min="13586" max="13586" width="0.77734375" style="219" customWidth="1"/>
    <col min="13587" max="13587" width="0.33203125" style="219" customWidth="1"/>
    <col min="13588" max="13588" width="1.21875" style="219" customWidth="1"/>
    <col min="13589" max="13589" width="0.5546875" style="219" customWidth="1"/>
    <col min="13590" max="13590" width="1.109375" style="219" customWidth="1"/>
    <col min="13591" max="13591" width="0.44140625" style="219" customWidth="1"/>
    <col min="13592" max="13592" width="1.5546875" style="219" customWidth="1"/>
    <col min="13593" max="13593" width="3" style="219" customWidth="1"/>
    <col min="13594" max="13594" width="0.109375" style="219" customWidth="1"/>
    <col min="13595" max="13595" width="0.5546875" style="219" customWidth="1"/>
    <col min="13596" max="13596" width="0.44140625" style="219" customWidth="1"/>
    <col min="13597" max="13597" width="1.5546875" style="219" customWidth="1"/>
    <col min="13598" max="13598" width="4" style="219" customWidth="1"/>
    <col min="13599" max="13599" width="0.33203125" style="219" customWidth="1"/>
    <col min="13600" max="13600" width="0.88671875" style="219" customWidth="1"/>
    <col min="13601" max="13601" width="2.109375" style="219" customWidth="1"/>
    <col min="13602" max="13602" width="2.5546875" style="219" customWidth="1"/>
    <col min="13603" max="13603" width="0.5546875" style="219" customWidth="1"/>
    <col min="13604" max="13604" width="1" style="219" customWidth="1"/>
    <col min="13605" max="13605" width="0.44140625" style="219" customWidth="1"/>
    <col min="13606" max="13606" width="3.21875" style="219" customWidth="1"/>
    <col min="13607" max="13607" width="1.33203125" style="219" customWidth="1"/>
    <col min="13608" max="13608" width="1.6640625" style="219" customWidth="1"/>
    <col min="13609" max="13609" width="2.33203125" style="219" customWidth="1"/>
    <col min="13610" max="13610" width="1.5546875" style="219" customWidth="1"/>
    <col min="13611" max="13611" width="0.44140625" style="219" customWidth="1"/>
    <col min="13612" max="13612" width="0.21875" style="219" customWidth="1"/>
    <col min="13613" max="13613" width="1.88671875" style="219" customWidth="1"/>
    <col min="13614" max="13614" width="2.44140625" style="219" customWidth="1"/>
    <col min="13615" max="13616" width="0" style="219" hidden="1" customWidth="1"/>
    <col min="13617" max="13617" width="1" style="219" customWidth="1"/>
    <col min="13618" max="13618" width="0.77734375" style="219" customWidth="1"/>
    <col min="13619" max="13619" width="1.77734375" style="219" customWidth="1"/>
    <col min="13620" max="13620" width="7.6640625" style="219" customWidth="1"/>
    <col min="13621" max="13824" width="8.88671875" style="219"/>
    <col min="13825" max="13825" width="0.5546875" style="219" customWidth="1"/>
    <col min="13826" max="13826" width="0" style="219" hidden="1" customWidth="1"/>
    <col min="13827" max="13828" width="1.5546875" style="219" customWidth="1"/>
    <col min="13829" max="13829" width="0.21875" style="219" customWidth="1"/>
    <col min="13830" max="13830" width="4.5546875" style="219" customWidth="1"/>
    <col min="13831" max="13831" width="2.33203125" style="219" customWidth="1"/>
    <col min="13832" max="13832" width="0.5546875" style="219" customWidth="1"/>
    <col min="13833" max="13833" width="0.77734375" style="219" customWidth="1"/>
    <col min="13834" max="13834" width="2.21875" style="219" customWidth="1"/>
    <col min="13835" max="13835" width="1" style="219" customWidth="1"/>
    <col min="13836" max="13836" width="0.33203125" style="219" customWidth="1"/>
    <col min="13837" max="13837" width="3.5546875" style="219" customWidth="1"/>
    <col min="13838" max="13838" width="3.109375" style="219" customWidth="1"/>
    <col min="13839" max="13839" width="1.88671875" style="219" customWidth="1"/>
    <col min="13840" max="13840" width="1.5546875" style="219" customWidth="1"/>
    <col min="13841" max="13841" width="7.109375" style="219" customWidth="1"/>
    <col min="13842" max="13842" width="0.77734375" style="219" customWidth="1"/>
    <col min="13843" max="13843" width="0.33203125" style="219" customWidth="1"/>
    <col min="13844" max="13844" width="1.21875" style="219" customWidth="1"/>
    <col min="13845" max="13845" width="0.5546875" style="219" customWidth="1"/>
    <col min="13846" max="13846" width="1.109375" style="219" customWidth="1"/>
    <col min="13847" max="13847" width="0.44140625" style="219" customWidth="1"/>
    <col min="13848" max="13848" width="1.5546875" style="219" customWidth="1"/>
    <col min="13849" max="13849" width="3" style="219" customWidth="1"/>
    <col min="13850" max="13850" width="0.109375" style="219" customWidth="1"/>
    <col min="13851" max="13851" width="0.5546875" style="219" customWidth="1"/>
    <col min="13852" max="13852" width="0.44140625" style="219" customWidth="1"/>
    <col min="13853" max="13853" width="1.5546875" style="219" customWidth="1"/>
    <col min="13854" max="13854" width="4" style="219" customWidth="1"/>
    <col min="13855" max="13855" width="0.33203125" style="219" customWidth="1"/>
    <col min="13856" max="13856" width="0.88671875" style="219" customWidth="1"/>
    <col min="13857" max="13857" width="2.109375" style="219" customWidth="1"/>
    <col min="13858" max="13858" width="2.5546875" style="219" customWidth="1"/>
    <col min="13859" max="13859" width="0.5546875" style="219" customWidth="1"/>
    <col min="13860" max="13860" width="1" style="219" customWidth="1"/>
    <col min="13861" max="13861" width="0.44140625" style="219" customWidth="1"/>
    <col min="13862" max="13862" width="3.21875" style="219" customWidth="1"/>
    <col min="13863" max="13863" width="1.33203125" style="219" customWidth="1"/>
    <col min="13864" max="13864" width="1.6640625" style="219" customWidth="1"/>
    <col min="13865" max="13865" width="2.33203125" style="219" customWidth="1"/>
    <col min="13866" max="13866" width="1.5546875" style="219" customWidth="1"/>
    <col min="13867" max="13867" width="0.44140625" style="219" customWidth="1"/>
    <col min="13868" max="13868" width="0.21875" style="219" customWidth="1"/>
    <col min="13869" max="13869" width="1.88671875" style="219" customWidth="1"/>
    <col min="13870" max="13870" width="2.44140625" style="219" customWidth="1"/>
    <col min="13871" max="13872" width="0" style="219" hidden="1" customWidth="1"/>
    <col min="13873" max="13873" width="1" style="219" customWidth="1"/>
    <col min="13874" max="13874" width="0.77734375" style="219" customWidth="1"/>
    <col min="13875" max="13875" width="1.77734375" style="219" customWidth="1"/>
    <col min="13876" max="13876" width="7.6640625" style="219" customWidth="1"/>
    <col min="13877" max="14080" width="8.88671875" style="219"/>
    <col min="14081" max="14081" width="0.5546875" style="219" customWidth="1"/>
    <col min="14082" max="14082" width="0" style="219" hidden="1" customWidth="1"/>
    <col min="14083" max="14084" width="1.5546875" style="219" customWidth="1"/>
    <col min="14085" max="14085" width="0.21875" style="219" customWidth="1"/>
    <col min="14086" max="14086" width="4.5546875" style="219" customWidth="1"/>
    <col min="14087" max="14087" width="2.33203125" style="219" customWidth="1"/>
    <col min="14088" max="14088" width="0.5546875" style="219" customWidth="1"/>
    <col min="14089" max="14089" width="0.77734375" style="219" customWidth="1"/>
    <col min="14090" max="14090" width="2.21875" style="219" customWidth="1"/>
    <col min="14091" max="14091" width="1" style="219" customWidth="1"/>
    <col min="14092" max="14092" width="0.33203125" style="219" customWidth="1"/>
    <col min="14093" max="14093" width="3.5546875" style="219" customWidth="1"/>
    <col min="14094" max="14094" width="3.109375" style="219" customWidth="1"/>
    <col min="14095" max="14095" width="1.88671875" style="219" customWidth="1"/>
    <col min="14096" max="14096" width="1.5546875" style="219" customWidth="1"/>
    <col min="14097" max="14097" width="7.109375" style="219" customWidth="1"/>
    <col min="14098" max="14098" width="0.77734375" style="219" customWidth="1"/>
    <col min="14099" max="14099" width="0.33203125" style="219" customWidth="1"/>
    <col min="14100" max="14100" width="1.21875" style="219" customWidth="1"/>
    <col min="14101" max="14101" width="0.5546875" style="219" customWidth="1"/>
    <col min="14102" max="14102" width="1.109375" style="219" customWidth="1"/>
    <col min="14103" max="14103" width="0.44140625" style="219" customWidth="1"/>
    <col min="14104" max="14104" width="1.5546875" style="219" customWidth="1"/>
    <col min="14105" max="14105" width="3" style="219" customWidth="1"/>
    <col min="14106" max="14106" width="0.109375" style="219" customWidth="1"/>
    <col min="14107" max="14107" width="0.5546875" style="219" customWidth="1"/>
    <col min="14108" max="14108" width="0.44140625" style="219" customWidth="1"/>
    <col min="14109" max="14109" width="1.5546875" style="219" customWidth="1"/>
    <col min="14110" max="14110" width="4" style="219" customWidth="1"/>
    <col min="14111" max="14111" width="0.33203125" style="219" customWidth="1"/>
    <col min="14112" max="14112" width="0.88671875" style="219" customWidth="1"/>
    <col min="14113" max="14113" width="2.109375" style="219" customWidth="1"/>
    <col min="14114" max="14114" width="2.5546875" style="219" customWidth="1"/>
    <col min="14115" max="14115" width="0.5546875" style="219" customWidth="1"/>
    <col min="14116" max="14116" width="1" style="219" customWidth="1"/>
    <col min="14117" max="14117" width="0.44140625" style="219" customWidth="1"/>
    <col min="14118" max="14118" width="3.21875" style="219" customWidth="1"/>
    <col min="14119" max="14119" width="1.33203125" style="219" customWidth="1"/>
    <col min="14120" max="14120" width="1.6640625" style="219" customWidth="1"/>
    <col min="14121" max="14121" width="2.33203125" style="219" customWidth="1"/>
    <col min="14122" max="14122" width="1.5546875" style="219" customWidth="1"/>
    <col min="14123" max="14123" width="0.44140625" style="219" customWidth="1"/>
    <col min="14124" max="14124" width="0.21875" style="219" customWidth="1"/>
    <col min="14125" max="14125" width="1.88671875" style="219" customWidth="1"/>
    <col min="14126" max="14126" width="2.44140625" style="219" customWidth="1"/>
    <col min="14127" max="14128" width="0" style="219" hidden="1" customWidth="1"/>
    <col min="14129" max="14129" width="1" style="219" customWidth="1"/>
    <col min="14130" max="14130" width="0.77734375" style="219" customWidth="1"/>
    <col min="14131" max="14131" width="1.77734375" style="219" customWidth="1"/>
    <col min="14132" max="14132" width="7.6640625" style="219" customWidth="1"/>
    <col min="14133" max="14336" width="8.88671875" style="219"/>
    <col min="14337" max="14337" width="0.5546875" style="219" customWidth="1"/>
    <col min="14338" max="14338" width="0" style="219" hidden="1" customWidth="1"/>
    <col min="14339" max="14340" width="1.5546875" style="219" customWidth="1"/>
    <col min="14341" max="14341" width="0.21875" style="219" customWidth="1"/>
    <col min="14342" max="14342" width="4.5546875" style="219" customWidth="1"/>
    <col min="14343" max="14343" width="2.33203125" style="219" customWidth="1"/>
    <col min="14344" max="14344" width="0.5546875" style="219" customWidth="1"/>
    <col min="14345" max="14345" width="0.77734375" style="219" customWidth="1"/>
    <col min="14346" max="14346" width="2.21875" style="219" customWidth="1"/>
    <col min="14347" max="14347" width="1" style="219" customWidth="1"/>
    <col min="14348" max="14348" width="0.33203125" style="219" customWidth="1"/>
    <col min="14349" max="14349" width="3.5546875" style="219" customWidth="1"/>
    <col min="14350" max="14350" width="3.109375" style="219" customWidth="1"/>
    <col min="14351" max="14351" width="1.88671875" style="219" customWidth="1"/>
    <col min="14352" max="14352" width="1.5546875" style="219" customWidth="1"/>
    <col min="14353" max="14353" width="7.109375" style="219" customWidth="1"/>
    <col min="14354" max="14354" width="0.77734375" style="219" customWidth="1"/>
    <col min="14355" max="14355" width="0.33203125" style="219" customWidth="1"/>
    <col min="14356" max="14356" width="1.21875" style="219" customWidth="1"/>
    <col min="14357" max="14357" width="0.5546875" style="219" customWidth="1"/>
    <col min="14358" max="14358" width="1.109375" style="219" customWidth="1"/>
    <col min="14359" max="14359" width="0.44140625" style="219" customWidth="1"/>
    <col min="14360" max="14360" width="1.5546875" style="219" customWidth="1"/>
    <col min="14361" max="14361" width="3" style="219" customWidth="1"/>
    <col min="14362" max="14362" width="0.109375" style="219" customWidth="1"/>
    <col min="14363" max="14363" width="0.5546875" style="219" customWidth="1"/>
    <col min="14364" max="14364" width="0.44140625" style="219" customWidth="1"/>
    <col min="14365" max="14365" width="1.5546875" style="219" customWidth="1"/>
    <col min="14366" max="14366" width="4" style="219" customWidth="1"/>
    <col min="14367" max="14367" width="0.33203125" style="219" customWidth="1"/>
    <col min="14368" max="14368" width="0.88671875" style="219" customWidth="1"/>
    <col min="14369" max="14369" width="2.109375" style="219" customWidth="1"/>
    <col min="14370" max="14370" width="2.5546875" style="219" customWidth="1"/>
    <col min="14371" max="14371" width="0.5546875" style="219" customWidth="1"/>
    <col min="14372" max="14372" width="1" style="219" customWidth="1"/>
    <col min="14373" max="14373" width="0.44140625" style="219" customWidth="1"/>
    <col min="14374" max="14374" width="3.21875" style="219" customWidth="1"/>
    <col min="14375" max="14375" width="1.33203125" style="219" customWidth="1"/>
    <col min="14376" max="14376" width="1.6640625" style="219" customWidth="1"/>
    <col min="14377" max="14377" width="2.33203125" style="219" customWidth="1"/>
    <col min="14378" max="14378" width="1.5546875" style="219" customWidth="1"/>
    <col min="14379" max="14379" width="0.44140625" style="219" customWidth="1"/>
    <col min="14380" max="14380" width="0.21875" style="219" customWidth="1"/>
    <col min="14381" max="14381" width="1.88671875" style="219" customWidth="1"/>
    <col min="14382" max="14382" width="2.44140625" style="219" customWidth="1"/>
    <col min="14383" max="14384" width="0" style="219" hidden="1" customWidth="1"/>
    <col min="14385" max="14385" width="1" style="219" customWidth="1"/>
    <col min="14386" max="14386" width="0.77734375" style="219" customWidth="1"/>
    <col min="14387" max="14387" width="1.77734375" style="219" customWidth="1"/>
    <col min="14388" max="14388" width="7.6640625" style="219" customWidth="1"/>
    <col min="14389" max="14592" width="8.88671875" style="219"/>
    <col min="14593" max="14593" width="0.5546875" style="219" customWidth="1"/>
    <col min="14594" max="14594" width="0" style="219" hidden="1" customWidth="1"/>
    <col min="14595" max="14596" width="1.5546875" style="219" customWidth="1"/>
    <col min="14597" max="14597" width="0.21875" style="219" customWidth="1"/>
    <col min="14598" max="14598" width="4.5546875" style="219" customWidth="1"/>
    <col min="14599" max="14599" width="2.33203125" style="219" customWidth="1"/>
    <col min="14600" max="14600" width="0.5546875" style="219" customWidth="1"/>
    <col min="14601" max="14601" width="0.77734375" style="219" customWidth="1"/>
    <col min="14602" max="14602" width="2.21875" style="219" customWidth="1"/>
    <col min="14603" max="14603" width="1" style="219" customWidth="1"/>
    <col min="14604" max="14604" width="0.33203125" style="219" customWidth="1"/>
    <col min="14605" max="14605" width="3.5546875" style="219" customWidth="1"/>
    <col min="14606" max="14606" width="3.109375" style="219" customWidth="1"/>
    <col min="14607" max="14607" width="1.88671875" style="219" customWidth="1"/>
    <col min="14608" max="14608" width="1.5546875" style="219" customWidth="1"/>
    <col min="14609" max="14609" width="7.109375" style="219" customWidth="1"/>
    <col min="14610" max="14610" width="0.77734375" style="219" customWidth="1"/>
    <col min="14611" max="14611" width="0.33203125" style="219" customWidth="1"/>
    <col min="14612" max="14612" width="1.21875" style="219" customWidth="1"/>
    <col min="14613" max="14613" width="0.5546875" style="219" customWidth="1"/>
    <col min="14614" max="14614" width="1.109375" style="219" customWidth="1"/>
    <col min="14615" max="14615" width="0.44140625" style="219" customWidth="1"/>
    <col min="14616" max="14616" width="1.5546875" style="219" customWidth="1"/>
    <col min="14617" max="14617" width="3" style="219" customWidth="1"/>
    <col min="14618" max="14618" width="0.109375" style="219" customWidth="1"/>
    <col min="14619" max="14619" width="0.5546875" style="219" customWidth="1"/>
    <col min="14620" max="14620" width="0.44140625" style="219" customWidth="1"/>
    <col min="14621" max="14621" width="1.5546875" style="219" customWidth="1"/>
    <col min="14622" max="14622" width="4" style="219" customWidth="1"/>
    <col min="14623" max="14623" width="0.33203125" style="219" customWidth="1"/>
    <col min="14624" max="14624" width="0.88671875" style="219" customWidth="1"/>
    <col min="14625" max="14625" width="2.109375" style="219" customWidth="1"/>
    <col min="14626" max="14626" width="2.5546875" style="219" customWidth="1"/>
    <col min="14627" max="14627" width="0.5546875" style="219" customWidth="1"/>
    <col min="14628" max="14628" width="1" style="219" customWidth="1"/>
    <col min="14629" max="14629" width="0.44140625" style="219" customWidth="1"/>
    <col min="14630" max="14630" width="3.21875" style="219" customWidth="1"/>
    <col min="14631" max="14631" width="1.33203125" style="219" customWidth="1"/>
    <col min="14632" max="14632" width="1.6640625" style="219" customWidth="1"/>
    <col min="14633" max="14633" width="2.33203125" style="219" customWidth="1"/>
    <col min="14634" max="14634" width="1.5546875" style="219" customWidth="1"/>
    <col min="14635" max="14635" width="0.44140625" style="219" customWidth="1"/>
    <col min="14636" max="14636" width="0.21875" style="219" customWidth="1"/>
    <col min="14637" max="14637" width="1.88671875" style="219" customWidth="1"/>
    <col min="14638" max="14638" width="2.44140625" style="219" customWidth="1"/>
    <col min="14639" max="14640" width="0" style="219" hidden="1" customWidth="1"/>
    <col min="14641" max="14641" width="1" style="219" customWidth="1"/>
    <col min="14642" max="14642" width="0.77734375" style="219" customWidth="1"/>
    <col min="14643" max="14643" width="1.77734375" style="219" customWidth="1"/>
    <col min="14644" max="14644" width="7.6640625" style="219" customWidth="1"/>
    <col min="14645" max="14848" width="8.88671875" style="219"/>
    <col min="14849" max="14849" width="0.5546875" style="219" customWidth="1"/>
    <col min="14850" max="14850" width="0" style="219" hidden="1" customWidth="1"/>
    <col min="14851" max="14852" width="1.5546875" style="219" customWidth="1"/>
    <col min="14853" max="14853" width="0.21875" style="219" customWidth="1"/>
    <col min="14854" max="14854" width="4.5546875" style="219" customWidth="1"/>
    <col min="14855" max="14855" width="2.33203125" style="219" customWidth="1"/>
    <col min="14856" max="14856" width="0.5546875" style="219" customWidth="1"/>
    <col min="14857" max="14857" width="0.77734375" style="219" customWidth="1"/>
    <col min="14858" max="14858" width="2.21875" style="219" customWidth="1"/>
    <col min="14859" max="14859" width="1" style="219" customWidth="1"/>
    <col min="14860" max="14860" width="0.33203125" style="219" customWidth="1"/>
    <col min="14861" max="14861" width="3.5546875" style="219" customWidth="1"/>
    <col min="14862" max="14862" width="3.109375" style="219" customWidth="1"/>
    <col min="14863" max="14863" width="1.88671875" style="219" customWidth="1"/>
    <col min="14864" max="14864" width="1.5546875" style="219" customWidth="1"/>
    <col min="14865" max="14865" width="7.109375" style="219" customWidth="1"/>
    <col min="14866" max="14866" width="0.77734375" style="219" customWidth="1"/>
    <col min="14867" max="14867" width="0.33203125" style="219" customWidth="1"/>
    <col min="14868" max="14868" width="1.21875" style="219" customWidth="1"/>
    <col min="14869" max="14869" width="0.5546875" style="219" customWidth="1"/>
    <col min="14870" max="14870" width="1.109375" style="219" customWidth="1"/>
    <col min="14871" max="14871" width="0.44140625" style="219" customWidth="1"/>
    <col min="14872" max="14872" width="1.5546875" style="219" customWidth="1"/>
    <col min="14873" max="14873" width="3" style="219" customWidth="1"/>
    <col min="14874" max="14874" width="0.109375" style="219" customWidth="1"/>
    <col min="14875" max="14875" width="0.5546875" style="219" customWidth="1"/>
    <col min="14876" max="14876" width="0.44140625" style="219" customWidth="1"/>
    <col min="14877" max="14877" width="1.5546875" style="219" customWidth="1"/>
    <col min="14878" max="14878" width="4" style="219" customWidth="1"/>
    <col min="14879" max="14879" width="0.33203125" style="219" customWidth="1"/>
    <col min="14880" max="14880" width="0.88671875" style="219" customWidth="1"/>
    <col min="14881" max="14881" width="2.109375" style="219" customWidth="1"/>
    <col min="14882" max="14882" width="2.5546875" style="219" customWidth="1"/>
    <col min="14883" max="14883" width="0.5546875" style="219" customWidth="1"/>
    <col min="14884" max="14884" width="1" style="219" customWidth="1"/>
    <col min="14885" max="14885" width="0.44140625" style="219" customWidth="1"/>
    <col min="14886" max="14886" width="3.21875" style="219" customWidth="1"/>
    <col min="14887" max="14887" width="1.33203125" style="219" customWidth="1"/>
    <col min="14888" max="14888" width="1.6640625" style="219" customWidth="1"/>
    <col min="14889" max="14889" width="2.33203125" style="219" customWidth="1"/>
    <col min="14890" max="14890" width="1.5546875" style="219" customWidth="1"/>
    <col min="14891" max="14891" width="0.44140625" style="219" customWidth="1"/>
    <col min="14892" max="14892" width="0.21875" style="219" customWidth="1"/>
    <col min="14893" max="14893" width="1.88671875" style="219" customWidth="1"/>
    <col min="14894" max="14894" width="2.44140625" style="219" customWidth="1"/>
    <col min="14895" max="14896" width="0" style="219" hidden="1" customWidth="1"/>
    <col min="14897" max="14897" width="1" style="219" customWidth="1"/>
    <col min="14898" max="14898" width="0.77734375" style="219" customWidth="1"/>
    <col min="14899" max="14899" width="1.77734375" style="219" customWidth="1"/>
    <col min="14900" max="14900" width="7.6640625" style="219" customWidth="1"/>
    <col min="14901" max="15104" width="8.88671875" style="219"/>
    <col min="15105" max="15105" width="0.5546875" style="219" customWidth="1"/>
    <col min="15106" max="15106" width="0" style="219" hidden="1" customWidth="1"/>
    <col min="15107" max="15108" width="1.5546875" style="219" customWidth="1"/>
    <col min="15109" max="15109" width="0.21875" style="219" customWidth="1"/>
    <col min="15110" max="15110" width="4.5546875" style="219" customWidth="1"/>
    <col min="15111" max="15111" width="2.33203125" style="219" customWidth="1"/>
    <col min="15112" max="15112" width="0.5546875" style="219" customWidth="1"/>
    <col min="15113" max="15113" width="0.77734375" style="219" customWidth="1"/>
    <col min="15114" max="15114" width="2.21875" style="219" customWidth="1"/>
    <col min="15115" max="15115" width="1" style="219" customWidth="1"/>
    <col min="15116" max="15116" width="0.33203125" style="219" customWidth="1"/>
    <col min="15117" max="15117" width="3.5546875" style="219" customWidth="1"/>
    <col min="15118" max="15118" width="3.109375" style="219" customWidth="1"/>
    <col min="15119" max="15119" width="1.88671875" style="219" customWidth="1"/>
    <col min="15120" max="15120" width="1.5546875" style="219" customWidth="1"/>
    <col min="15121" max="15121" width="7.109375" style="219" customWidth="1"/>
    <col min="15122" max="15122" width="0.77734375" style="219" customWidth="1"/>
    <col min="15123" max="15123" width="0.33203125" style="219" customWidth="1"/>
    <col min="15124" max="15124" width="1.21875" style="219" customWidth="1"/>
    <col min="15125" max="15125" width="0.5546875" style="219" customWidth="1"/>
    <col min="15126" max="15126" width="1.109375" style="219" customWidth="1"/>
    <col min="15127" max="15127" width="0.44140625" style="219" customWidth="1"/>
    <col min="15128" max="15128" width="1.5546875" style="219" customWidth="1"/>
    <col min="15129" max="15129" width="3" style="219" customWidth="1"/>
    <col min="15130" max="15130" width="0.109375" style="219" customWidth="1"/>
    <col min="15131" max="15131" width="0.5546875" style="219" customWidth="1"/>
    <col min="15132" max="15132" width="0.44140625" style="219" customWidth="1"/>
    <col min="15133" max="15133" width="1.5546875" style="219" customWidth="1"/>
    <col min="15134" max="15134" width="4" style="219" customWidth="1"/>
    <col min="15135" max="15135" width="0.33203125" style="219" customWidth="1"/>
    <col min="15136" max="15136" width="0.88671875" style="219" customWidth="1"/>
    <col min="15137" max="15137" width="2.109375" style="219" customWidth="1"/>
    <col min="15138" max="15138" width="2.5546875" style="219" customWidth="1"/>
    <col min="15139" max="15139" width="0.5546875" style="219" customWidth="1"/>
    <col min="15140" max="15140" width="1" style="219" customWidth="1"/>
    <col min="15141" max="15141" width="0.44140625" style="219" customWidth="1"/>
    <col min="15142" max="15142" width="3.21875" style="219" customWidth="1"/>
    <col min="15143" max="15143" width="1.33203125" style="219" customWidth="1"/>
    <col min="15144" max="15144" width="1.6640625" style="219" customWidth="1"/>
    <col min="15145" max="15145" width="2.33203125" style="219" customWidth="1"/>
    <col min="15146" max="15146" width="1.5546875" style="219" customWidth="1"/>
    <col min="15147" max="15147" width="0.44140625" style="219" customWidth="1"/>
    <col min="15148" max="15148" width="0.21875" style="219" customWidth="1"/>
    <col min="15149" max="15149" width="1.88671875" style="219" customWidth="1"/>
    <col min="15150" max="15150" width="2.44140625" style="219" customWidth="1"/>
    <col min="15151" max="15152" width="0" style="219" hidden="1" customWidth="1"/>
    <col min="15153" max="15153" width="1" style="219" customWidth="1"/>
    <col min="15154" max="15154" width="0.77734375" style="219" customWidth="1"/>
    <col min="15155" max="15155" width="1.77734375" style="219" customWidth="1"/>
    <col min="15156" max="15156" width="7.6640625" style="219" customWidth="1"/>
    <col min="15157" max="15360" width="8.88671875" style="219"/>
    <col min="15361" max="15361" width="0.5546875" style="219" customWidth="1"/>
    <col min="15362" max="15362" width="0" style="219" hidden="1" customWidth="1"/>
    <col min="15363" max="15364" width="1.5546875" style="219" customWidth="1"/>
    <col min="15365" max="15365" width="0.21875" style="219" customWidth="1"/>
    <col min="15366" max="15366" width="4.5546875" style="219" customWidth="1"/>
    <col min="15367" max="15367" width="2.33203125" style="219" customWidth="1"/>
    <col min="15368" max="15368" width="0.5546875" style="219" customWidth="1"/>
    <col min="15369" max="15369" width="0.77734375" style="219" customWidth="1"/>
    <col min="15370" max="15370" width="2.21875" style="219" customWidth="1"/>
    <col min="15371" max="15371" width="1" style="219" customWidth="1"/>
    <col min="15372" max="15372" width="0.33203125" style="219" customWidth="1"/>
    <col min="15373" max="15373" width="3.5546875" style="219" customWidth="1"/>
    <col min="15374" max="15374" width="3.109375" style="219" customWidth="1"/>
    <col min="15375" max="15375" width="1.88671875" style="219" customWidth="1"/>
    <col min="15376" max="15376" width="1.5546875" style="219" customWidth="1"/>
    <col min="15377" max="15377" width="7.109375" style="219" customWidth="1"/>
    <col min="15378" max="15378" width="0.77734375" style="219" customWidth="1"/>
    <col min="15379" max="15379" width="0.33203125" style="219" customWidth="1"/>
    <col min="15380" max="15380" width="1.21875" style="219" customWidth="1"/>
    <col min="15381" max="15381" width="0.5546875" style="219" customWidth="1"/>
    <col min="15382" max="15382" width="1.109375" style="219" customWidth="1"/>
    <col min="15383" max="15383" width="0.44140625" style="219" customWidth="1"/>
    <col min="15384" max="15384" width="1.5546875" style="219" customWidth="1"/>
    <col min="15385" max="15385" width="3" style="219" customWidth="1"/>
    <col min="15386" max="15386" width="0.109375" style="219" customWidth="1"/>
    <col min="15387" max="15387" width="0.5546875" style="219" customWidth="1"/>
    <col min="15388" max="15388" width="0.44140625" style="219" customWidth="1"/>
    <col min="15389" max="15389" width="1.5546875" style="219" customWidth="1"/>
    <col min="15390" max="15390" width="4" style="219" customWidth="1"/>
    <col min="15391" max="15391" width="0.33203125" style="219" customWidth="1"/>
    <col min="15392" max="15392" width="0.88671875" style="219" customWidth="1"/>
    <col min="15393" max="15393" width="2.109375" style="219" customWidth="1"/>
    <col min="15394" max="15394" width="2.5546875" style="219" customWidth="1"/>
    <col min="15395" max="15395" width="0.5546875" style="219" customWidth="1"/>
    <col min="15396" max="15396" width="1" style="219" customWidth="1"/>
    <col min="15397" max="15397" width="0.44140625" style="219" customWidth="1"/>
    <col min="15398" max="15398" width="3.21875" style="219" customWidth="1"/>
    <col min="15399" max="15399" width="1.33203125" style="219" customWidth="1"/>
    <col min="15400" max="15400" width="1.6640625" style="219" customWidth="1"/>
    <col min="15401" max="15401" width="2.33203125" style="219" customWidth="1"/>
    <col min="15402" max="15402" width="1.5546875" style="219" customWidth="1"/>
    <col min="15403" max="15403" width="0.44140625" style="219" customWidth="1"/>
    <col min="15404" max="15404" width="0.21875" style="219" customWidth="1"/>
    <col min="15405" max="15405" width="1.88671875" style="219" customWidth="1"/>
    <col min="15406" max="15406" width="2.44140625" style="219" customWidth="1"/>
    <col min="15407" max="15408" width="0" style="219" hidden="1" customWidth="1"/>
    <col min="15409" max="15409" width="1" style="219" customWidth="1"/>
    <col min="15410" max="15410" width="0.77734375" style="219" customWidth="1"/>
    <col min="15411" max="15411" width="1.77734375" style="219" customWidth="1"/>
    <col min="15412" max="15412" width="7.6640625" style="219" customWidth="1"/>
    <col min="15413" max="15616" width="8.88671875" style="219"/>
    <col min="15617" max="15617" width="0.5546875" style="219" customWidth="1"/>
    <col min="15618" max="15618" width="0" style="219" hidden="1" customWidth="1"/>
    <col min="15619" max="15620" width="1.5546875" style="219" customWidth="1"/>
    <col min="15621" max="15621" width="0.21875" style="219" customWidth="1"/>
    <col min="15622" max="15622" width="4.5546875" style="219" customWidth="1"/>
    <col min="15623" max="15623" width="2.33203125" style="219" customWidth="1"/>
    <col min="15624" max="15624" width="0.5546875" style="219" customWidth="1"/>
    <col min="15625" max="15625" width="0.77734375" style="219" customWidth="1"/>
    <col min="15626" max="15626" width="2.21875" style="219" customWidth="1"/>
    <col min="15627" max="15627" width="1" style="219" customWidth="1"/>
    <col min="15628" max="15628" width="0.33203125" style="219" customWidth="1"/>
    <col min="15629" max="15629" width="3.5546875" style="219" customWidth="1"/>
    <col min="15630" max="15630" width="3.109375" style="219" customWidth="1"/>
    <col min="15631" max="15631" width="1.88671875" style="219" customWidth="1"/>
    <col min="15632" max="15632" width="1.5546875" style="219" customWidth="1"/>
    <col min="15633" max="15633" width="7.109375" style="219" customWidth="1"/>
    <col min="15634" max="15634" width="0.77734375" style="219" customWidth="1"/>
    <col min="15635" max="15635" width="0.33203125" style="219" customWidth="1"/>
    <col min="15636" max="15636" width="1.21875" style="219" customWidth="1"/>
    <col min="15637" max="15637" width="0.5546875" style="219" customWidth="1"/>
    <col min="15638" max="15638" width="1.109375" style="219" customWidth="1"/>
    <col min="15639" max="15639" width="0.44140625" style="219" customWidth="1"/>
    <col min="15640" max="15640" width="1.5546875" style="219" customWidth="1"/>
    <col min="15641" max="15641" width="3" style="219" customWidth="1"/>
    <col min="15642" max="15642" width="0.109375" style="219" customWidth="1"/>
    <col min="15643" max="15643" width="0.5546875" style="219" customWidth="1"/>
    <col min="15644" max="15644" width="0.44140625" style="219" customWidth="1"/>
    <col min="15645" max="15645" width="1.5546875" style="219" customWidth="1"/>
    <col min="15646" max="15646" width="4" style="219" customWidth="1"/>
    <col min="15647" max="15647" width="0.33203125" style="219" customWidth="1"/>
    <col min="15648" max="15648" width="0.88671875" style="219" customWidth="1"/>
    <col min="15649" max="15649" width="2.109375" style="219" customWidth="1"/>
    <col min="15650" max="15650" width="2.5546875" style="219" customWidth="1"/>
    <col min="15651" max="15651" width="0.5546875" style="219" customWidth="1"/>
    <col min="15652" max="15652" width="1" style="219" customWidth="1"/>
    <col min="15653" max="15653" width="0.44140625" style="219" customWidth="1"/>
    <col min="15654" max="15654" width="3.21875" style="219" customWidth="1"/>
    <col min="15655" max="15655" width="1.33203125" style="219" customWidth="1"/>
    <col min="15656" max="15656" width="1.6640625" style="219" customWidth="1"/>
    <col min="15657" max="15657" width="2.33203125" style="219" customWidth="1"/>
    <col min="15658" max="15658" width="1.5546875" style="219" customWidth="1"/>
    <col min="15659" max="15659" width="0.44140625" style="219" customWidth="1"/>
    <col min="15660" max="15660" width="0.21875" style="219" customWidth="1"/>
    <col min="15661" max="15661" width="1.88671875" style="219" customWidth="1"/>
    <col min="15662" max="15662" width="2.44140625" style="219" customWidth="1"/>
    <col min="15663" max="15664" width="0" style="219" hidden="1" customWidth="1"/>
    <col min="15665" max="15665" width="1" style="219" customWidth="1"/>
    <col min="15666" max="15666" width="0.77734375" style="219" customWidth="1"/>
    <col min="15667" max="15667" width="1.77734375" style="219" customWidth="1"/>
    <col min="15668" max="15668" width="7.6640625" style="219" customWidth="1"/>
    <col min="15669" max="15872" width="8.88671875" style="219"/>
    <col min="15873" max="15873" width="0.5546875" style="219" customWidth="1"/>
    <col min="15874" max="15874" width="0" style="219" hidden="1" customWidth="1"/>
    <col min="15875" max="15876" width="1.5546875" style="219" customWidth="1"/>
    <col min="15877" max="15877" width="0.21875" style="219" customWidth="1"/>
    <col min="15878" max="15878" width="4.5546875" style="219" customWidth="1"/>
    <col min="15879" max="15879" width="2.33203125" style="219" customWidth="1"/>
    <col min="15880" max="15880" width="0.5546875" style="219" customWidth="1"/>
    <col min="15881" max="15881" width="0.77734375" style="219" customWidth="1"/>
    <col min="15882" max="15882" width="2.21875" style="219" customWidth="1"/>
    <col min="15883" max="15883" width="1" style="219" customWidth="1"/>
    <col min="15884" max="15884" width="0.33203125" style="219" customWidth="1"/>
    <col min="15885" max="15885" width="3.5546875" style="219" customWidth="1"/>
    <col min="15886" max="15886" width="3.109375" style="219" customWidth="1"/>
    <col min="15887" max="15887" width="1.88671875" style="219" customWidth="1"/>
    <col min="15888" max="15888" width="1.5546875" style="219" customWidth="1"/>
    <col min="15889" max="15889" width="7.109375" style="219" customWidth="1"/>
    <col min="15890" max="15890" width="0.77734375" style="219" customWidth="1"/>
    <col min="15891" max="15891" width="0.33203125" style="219" customWidth="1"/>
    <col min="15892" max="15892" width="1.21875" style="219" customWidth="1"/>
    <col min="15893" max="15893" width="0.5546875" style="219" customWidth="1"/>
    <col min="15894" max="15894" width="1.109375" style="219" customWidth="1"/>
    <col min="15895" max="15895" width="0.44140625" style="219" customWidth="1"/>
    <col min="15896" max="15896" width="1.5546875" style="219" customWidth="1"/>
    <col min="15897" max="15897" width="3" style="219" customWidth="1"/>
    <col min="15898" max="15898" width="0.109375" style="219" customWidth="1"/>
    <col min="15899" max="15899" width="0.5546875" style="219" customWidth="1"/>
    <col min="15900" max="15900" width="0.44140625" style="219" customWidth="1"/>
    <col min="15901" max="15901" width="1.5546875" style="219" customWidth="1"/>
    <col min="15902" max="15902" width="4" style="219" customWidth="1"/>
    <col min="15903" max="15903" width="0.33203125" style="219" customWidth="1"/>
    <col min="15904" max="15904" width="0.88671875" style="219" customWidth="1"/>
    <col min="15905" max="15905" width="2.109375" style="219" customWidth="1"/>
    <col min="15906" max="15906" width="2.5546875" style="219" customWidth="1"/>
    <col min="15907" max="15907" width="0.5546875" style="219" customWidth="1"/>
    <col min="15908" max="15908" width="1" style="219" customWidth="1"/>
    <col min="15909" max="15909" width="0.44140625" style="219" customWidth="1"/>
    <col min="15910" max="15910" width="3.21875" style="219" customWidth="1"/>
    <col min="15911" max="15911" width="1.33203125" style="219" customWidth="1"/>
    <col min="15912" max="15912" width="1.6640625" style="219" customWidth="1"/>
    <col min="15913" max="15913" width="2.33203125" style="219" customWidth="1"/>
    <col min="15914" max="15914" width="1.5546875" style="219" customWidth="1"/>
    <col min="15915" max="15915" width="0.44140625" style="219" customWidth="1"/>
    <col min="15916" max="15916" width="0.21875" style="219" customWidth="1"/>
    <col min="15917" max="15917" width="1.88671875" style="219" customWidth="1"/>
    <col min="15918" max="15918" width="2.44140625" style="219" customWidth="1"/>
    <col min="15919" max="15920" width="0" style="219" hidden="1" customWidth="1"/>
    <col min="15921" max="15921" width="1" style="219" customWidth="1"/>
    <col min="15922" max="15922" width="0.77734375" style="219" customWidth="1"/>
    <col min="15923" max="15923" width="1.77734375" style="219" customWidth="1"/>
    <col min="15924" max="15924" width="7.6640625" style="219" customWidth="1"/>
    <col min="15925" max="16128" width="8.88671875" style="219"/>
    <col min="16129" max="16129" width="0.5546875" style="219" customWidth="1"/>
    <col min="16130" max="16130" width="0" style="219" hidden="1" customWidth="1"/>
    <col min="16131" max="16132" width="1.5546875" style="219" customWidth="1"/>
    <col min="16133" max="16133" width="0.21875" style="219" customWidth="1"/>
    <col min="16134" max="16134" width="4.5546875" style="219" customWidth="1"/>
    <col min="16135" max="16135" width="2.33203125" style="219" customWidth="1"/>
    <col min="16136" max="16136" width="0.5546875" style="219" customWidth="1"/>
    <col min="16137" max="16137" width="0.77734375" style="219" customWidth="1"/>
    <col min="16138" max="16138" width="2.21875" style="219" customWidth="1"/>
    <col min="16139" max="16139" width="1" style="219" customWidth="1"/>
    <col min="16140" max="16140" width="0.33203125" style="219" customWidth="1"/>
    <col min="16141" max="16141" width="3.5546875" style="219" customWidth="1"/>
    <col min="16142" max="16142" width="3.109375" style="219" customWidth="1"/>
    <col min="16143" max="16143" width="1.88671875" style="219" customWidth="1"/>
    <col min="16144" max="16144" width="1.5546875" style="219" customWidth="1"/>
    <col min="16145" max="16145" width="7.109375" style="219" customWidth="1"/>
    <col min="16146" max="16146" width="0.77734375" style="219" customWidth="1"/>
    <col min="16147" max="16147" width="0.33203125" style="219" customWidth="1"/>
    <col min="16148" max="16148" width="1.21875" style="219" customWidth="1"/>
    <col min="16149" max="16149" width="0.5546875" style="219" customWidth="1"/>
    <col min="16150" max="16150" width="1.109375" style="219" customWidth="1"/>
    <col min="16151" max="16151" width="0.44140625" style="219" customWidth="1"/>
    <col min="16152" max="16152" width="1.5546875" style="219" customWidth="1"/>
    <col min="16153" max="16153" width="3" style="219" customWidth="1"/>
    <col min="16154" max="16154" width="0.109375" style="219" customWidth="1"/>
    <col min="16155" max="16155" width="0.5546875" style="219" customWidth="1"/>
    <col min="16156" max="16156" width="0.44140625" style="219" customWidth="1"/>
    <col min="16157" max="16157" width="1.5546875" style="219" customWidth="1"/>
    <col min="16158" max="16158" width="4" style="219" customWidth="1"/>
    <col min="16159" max="16159" width="0.33203125" style="219" customWidth="1"/>
    <col min="16160" max="16160" width="0.88671875" style="219" customWidth="1"/>
    <col min="16161" max="16161" width="2.109375" style="219" customWidth="1"/>
    <col min="16162" max="16162" width="2.5546875" style="219" customWidth="1"/>
    <col min="16163" max="16163" width="0.5546875" style="219" customWidth="1"/>
    <col min="16164" max="16164" width="1" style="219" customWidth="1"/>
    <col min="16165" max="16165" width="0.44140625" style="219" customWidth="1"/>
    <col min="16166" max="16166" width="3.21875" style="219" customWidth="1"/>
    <col min="16167" max="16167" width="1.33203125" style="219" customWidth="1"/>
    <col min="16168" max="16168" width="1.6640625" style="219" customWidth="1"/>
    <col min="16169" max="16169" width="2.33203125" style="219" customWidth="1"/>
    <col min="16170" max="16170" width="1.5546875" style="219" customWidth="1"/>
    <col min="16171" max="16171" width="0.44140625" style="219" customWidth="1"/>
    <col min="16172" max="16172" width="0.21875" style="219" customWidth="1"/>
    <col min="16173" max="16173" width="1.88671875" style="219" customWidth="1"/>
    <col min="16174" max="16174" width="2.44140625" style="219" customWidth="1"/>
    <col min="16175" max="16176" width="0" style="219" hidden="1" customWidth="1"/>
    <col min="16177" max="16177" width="1" style="219" customWidth="1"/>
    <col min="16178" max="16178" width="0.77734375" style="219" customWidth="1"/>
    <col min="16179" max="16179" width="1.77734375" style="219" customWidth="1"/>
    <col min="16180" max="16180" width="7.6640625" style="219" customWidth="1"/>
    <col min="16181" max="16384" width="8.88671875" style="219"/>
  </cols>
  <sheetData>
    <row r="1" spans="1:51" ht="105" customHeight="1"/>
    <row r="2" spans="1:51" ht="24">
      <c r="F2" s="334" t="s">
        <v>595</v>
      </c>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4"/>
      <c r="AM2" s="334"/>
      <c r="AN2" s="334"/>
      <c r="AO2" s="334"/>
      <c r="AP2" s="334"/>
      <c r="AQ2" s="334"/>
      <c r="AR2" s="334"/>
      <c r="AS2" s="334"/>
      <c r="AT2" s="334"/>
    </row>
    <row r="3" spans="1:51" ht="45.75" customHeight="1">
      <c r="F3" s="335" t="s">
        <v>601</v>
      </c>
      <c r="G3" s="335"/>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5"/>
      <c r="AJ3" s="335"/>
      <c r="AK3" s="335"/>
      <c r="AL3" s="335"/>
      <c r="AM3" s="335"/>
      <c r="AN3" s="335"/>
      <c r="AO3" s="335"/>
      <c r="AP3" s="335"/>
      <c r="AQ3" s="335"/>
      <c r="AR3" s="335"/>
      <c r="AS3" s="335"/>
      <c r="AT3" s="335"/>
      <c r="AU3" s="335"/>
      <c r="AV3" s="335"/>
      <c r="AW3" s="335"/>
      <c r="AX3" s="335"/>
    </row>
    <row r="4" spans="1:51" ht="25.5">
      <c r="F4" s="335" t="s">
        <v>602</v>
      </c>
      <c r="G4" s="335"/>
      <c r="H4" s="335"/>
      <c r="I4" s="335"/>
      <c r="J4" s="335"/>
      <c r="K4" s="335"/>
      <c r="L4" s="335"/>
      <c r="M4" s="335"/>
      <c r="N4" s="335"/>
      <c r="O4" s="335"/>
      <c r="P4" s="335"/>
      <c r="Q4" s="335"/>
      <c r="R4" s="335"/>
      <c r="S4" s="335"/>
      <c r="T4" s="335"/>
      <c r="U4" s="335"/>
      <c r="V4" s="335"/>
      <c r="W4" s="335"/>
      <c r="X4" s="335"/>
      <c r="Y4" s="335"/>
      <c r="Z4" s="335"/>
      <c r="AA4" s="335"/>
      <c r="AB4" s="335"/>
      <c r="AC4" s="335"/>
      <c r="AD4" s="335"/>
      <c r="AE4" s="335"/>
      <c r="AF4" s="335"/>
      <c r="AG4" s="335"/>
      <c r="AH4" s="335"/>
      <c r="AI4" s="335"/>
      <c r="AJ4" s="335"/>
      <c r="AK4" s="335"/>
      <c r="AL4" s="335"/>
      <c r="AM4" s="335"/>
      <c r="AN4" s="335"/>
      <c r="AO4" s="335"/>
      <c r="AP4" s="335"/>
      <c r="AQ4" s="335"/>
      <c r="AR4" s="335"/>
      <c r="AS4" s="335"/>
      <c r="AT4" s="335"/>
    </row>
    <row r="6" spans="1:51" ht="52.5" customHeight="1">
      <c r="A6" s="334"/>
      <c r="B6" s="334"/>
      <c r="C6" s="334"/>
      <c r="D6" s="334"/>
      <c r="E6" s="334"/>
      <c r="F6" s="334"/>
      <c r="G6" s="334"/>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c r="AH6" s="334"/>
      <c r="AI6" s="334"/>
      <c r="AJ6" s="334"/>
      <c r="AK6" s="334"/>
      <c r="AL6" s="334"/>
      <c r="AM6" s="334"/>
      <c r="AN6" s="334"/>
      <c r="AO6" s="334"/>
      <c r="AP6" s="334"/>
      <c r="AQ6" s="334"/>
      <c r="AR6" s="334"/>
      <c r="AS6" s="334"/>
      <c r="AT6" s="334"/>
      <c r="AU6" s="334"/>
      <c r="AV6" s="334"/>
      <c r="AW6" s="334"/>
      <c r="AX6" s="334"/>
      <c r="AY6" s="334"/>
    </row>
    <row r="7" spans="1:51" ht="52.5" customHeight="1"/>
    <row r="8" spans="1:51" ht="52.5" customHeight="1">
      <c r="A8" s="336"/>
      <c r="B8" s="336"/>
      <c r="C8" s="336"/>
      <c r="D8" s="336"/>
      <c r="E8" s="336"/>
      <c r="F8" s="336"/>
      <c r="G8" s="336"/>
      <c r="H8" s="336"/>
      <c r="I8" s="336"/>
      <c r="J8" s="336"/>
      <c r="K8" s="336"/>
      <c r="L8" s="336"/>
      <c r="M8" s="336"/>
      <c r="N8" s="336"/>
      <c r="O8" s="336"/>
      <c r="P8" s="336"/>
      <c r="Q8" s="336"/>
      <c r="R8" s="336"/>
      <c r="S8" s="336"/>
      <c r="T8" s="336"/>
      <c r="U8" s="336"/>
      <c r="V8" s="336"/>
      <c r="W8" s="336"/>
      <c r="X8" s="336"/>
      <c r="Y8" s="336"/>
      <c r="Z8" s="336"/>
      <c r="AA8" s="336"/>
      <c r="AB8" s="336"/>
      <c r="AC8" s="336"/>
      <c r="AD8" s="336"/>
      <c r="AE8" s="336"/>
      <c r="AF8" s="336"/>
      <c r="AG8" s="336"/>
      <c r="AH8" s="336"/>
      <c r="AI8" s="336"/>
      <c r="AJ8" s="336"/>
      <c r="AK8" s="336"/>
      <c r="AL8" s="336"/>
      <c r="AM8" s="336"/>
      <c r="AN8" s="336"/>
      <c r="AO8" s="336"/>
      <c r="AP8" s="336"/>
      <c r="AQ8" s="336"/>
      <c r="AR8" s="336"/>
      <c r="AS8" s="336"/>
      <c r="AT8" s="336"/>
      <c r="AU8" s="336"/>
      <c r="AV8" s="336"/>
      <c r="AW8" s="336"/>
      <c r="AX8" s="336"/>
      <c r="AY8" s="336"/>
    </row>
    <row r="9" spans="1:51" ht="52.5" customHeight="1"/>
    <row r="10" spans="1:51">
      <c r="F10" s="333" t="s">
        <v>278</v>
      </c>
      <c r="G10" s="333"/>
      <c r="H10" s="333"/>
      <c r="I10" s="333"/>
      <c r="J10" s="333"/>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333"/>
      <c r="AH10" s="333"/>
      <c r="AI10" s="333"/>
      <c r="AJ10" s="333"/>
      <c r="AK10" s="333"/>
      <c r="AL10" s="333"/>
      <c r="AM10" s="333"/>
      <c r="AN10" s="333"/>
      <c r="AO10" s="333"/>
      <c r="AP10" s="333"/>
      <c r="AQ10" s="333"/>
      <c r="AR10" s="333"/>
      <c r="AS10" s="333"/>
      <c r="AT10" s="333"/>
    </row>
    <row r="12" spans="1:51">
      <c r="J12" s="338" t="s">
        <v>604</v>
      </c>
      <c r="K12" s="338"/>
      <c r="L12" s="338"/>
      <c r="M12" s="338"/>
      <c r="N12" s="338"/>
      <c r="O12" s="338"/>
    </row>
    <row r="13" spans="1:51">
      <c r="B13" s="339" t="s">
        <v>574</v>
      </c>
      <c r="C13" s="339"/>
      <c r="D13" s="339"/>
      <c r="E13" s="339"/>
      <c r="F13" s="339"/>
      <c r="G13" s="339"/>
      <c r="H13" s="339"/>
      <c r="J13" s="338"/>
      <c r="K13" s="338"/>
      <c r="L13" s="338"/>
      <c r="M13" s="338"/>
      <c r="N13" s="338"/>
      <c r="O13" s="338"/>
    </row>
    <row r="14" spans="1:51">
      <c r="J14" s="338"/>
      <c r="K14" s="338"/>
      <c r="L14" s="338"/>
      <c r="M14" s="338"/>
      <c r="N14" s="338"/>
      <c r="O14" s="338"/>
      <c r="AB14" s="340" t="s">
        <v>280</v>
      </c>
      <c r="AC14" s="340"/>
      <c r="AD14" s="340"/>
      <c r="AE14" s="340"/>
      <c r="AF14" s="340"/>
      <c r="AG14" s="340"/>
      <c r="AH14" s="340"/>
      <c r="AI14" s="340"/>
      <c r="AJ14" s="340"/>
      <c r="AK14" s="341"/>
      <c r="AL14" s="342">
        <v>22681523.34</v>
      </c>
      <c r="AM14" s="343"/>
      <c r="AN14" s="343"/>
      <c r="AO14" s="343"/>
      <c r="AP14" s="343"/>
      <c r="AQ14" s="343"/>
      <c r="AR14" s="343"/>
      <c r="AS14" s="343"/>
      <c r="AT14" s="343"/>
      <c r="AU14" s="343"/>
      <c r="AV14" s="343"/>
      <c r="AW14" s="344"/>
    </row>
    <row r="15" spans="1:51">
      <c r="B15" s="340" t="s">
        <v>281</v>
      </c>
      <c r="C15" s="340"/>
      <c r="D15" s="340"/>
      <c r="E15" s="340"/>
      <c r="F15" s="340"/>
      <c r="G15" s="340"/>
      <c r="H15" s="340"/>
      <c r="I15" s="340"/>
      <c r="J15" s="340"/>
      <c r="K15" s="340"/>
      <c r="L15" s="340"/>
      <c r="M15" s="340"/>
      <c r="N15" s="348"/>
      <c r="O15" s="348"/>
      <c r="P15" s="348"/>
      <c r="Q15" s="348"/>
      <c r="R15" s="348"/>
      <c r="S15" s="348"/>
      <c r="T15" s="348"/>
      <c r="U15" s="348"/>
      <c r="V15" s="348"/>
      <c r="W15" s="348"/>
      <c r="X15" s="348"/>
      <c r="Y15" s="348"/>
      <c r="Z15" s="348"/>
      <c r="AA15" s="348"/>
      <c r="AB15" s="340"/>
      <c r="AC15" s="340"/>
      <c r="AD15" s="340"/>
      <c r="AE15" s="340"/>
      <c r="AF15" s="340"/>
      <c r="AG15" s="340"/>
      <c r="AH15" s="340"/>
      <c r="AI15" s="340"/>
      <c r="AJ15" s="340"/>
      <c r="AK15" s="341"/>
      <c r="AL15" s="345"/>
      <c r="AM15" s="346"/>
      <c r="AN15" s="346"/>
      <c r="AO15" s="346"/>
      <c r="AP15" s="346"/>
      <c r="AQ15" s="346"/>
      <c r="AR15" s="346"/>
      <c r="AS15" s="346"/>
      <c r="AT15" s="346"/>
      <c r="AU15" s="346"/>
      <c r="AV15" s="346"/>
      <c r="AW15" s="347"/>
    </row>
    <row r="18" spans="1:49" ht="210.75" customHeight="1">
      <c r="A18" s="337" t="s">
        <v>603</v>
      </c>
      <c r="B18" s="337"/>
      <c r="C18" s="337"/>
      <c r="D18" s="337"/>
      <c r="E18" s="337"/>
      <c r="F18" s="337"/>
      <c r="G18" s="337"/>
      <c r="H18" s="337"/>
      <c r="I18" s="337"/>
      <c r="J18" s="337"/>
      <c r="K18" s="337"/>
      <c r="L18" s="337"/>
      <c r="M18" s="337"/>
      <c r="N18" s="337"/>
      <c r="O18" s="337"/>
      <c r="P18" s="337"/>
      <c r="Q18" s="337"/>
      <c r="R18" s="337"/>
      <c r="S18" s="337"/>
      <c r="T18" s="337"/>
      <c r="U18" s="337"/>
      <c r="V18" s="337"/>
      <c r="W18" s="337"/>
      <c r="X18" s="337"/>
      <c r="Y18" s="337"/>
      <c r="Z18" s="337"/>
      <c r="AA18" s="337"/>
      <c r="AB18" s="337"/>
      <c r="AC18" s="337"/>
      <c r="AD18" s="337"/>
      <c r="AE18" s="337"/>
      <c r="AF18" s="337"/>
      <c r="AG18" s="337"/>
      <c r="AH18" s="337"/>
      <c r="AI18" s="337"/>
      <c r="AJ18" s="337"/>
      <c r="AK18" s="337"/>
      <c r="AL18" s="337"/>
      <c r="AM18" s="337"/>
      <c r="AN18" s="337"/>
      <c r="AO18" s="337"/>
      <c r="AP18" s="337"/>
      <c r="AQ18" s="337"/>
      <c r="AR18" s="337"/>
      <c r="AS18" s="337"/>
      <c r="AT18" s="337"/>
      <c r="AU18" s="337"/>
      <c r="AV18" s="337"/>
      <c r="AW18" s="337"/>
    </row>
    <row r="21" spans="1:49" hidden="1"/>
    <row r="22" spans="1:49" hidden="1"/>
  </sheetData>
  <mergeCells count="13">
    <mergeCell ref="A18:AW18"/>
    <mergeCell ref="J12:O14"/>
    <mergeCell ref="B13:H13"/>
    <mergeCell ref="AB14:AK15"/>
    <mergeCell ref="AL14:AW15"/>
    <mergeCell ref="B15:M15"/>
    <mergeCell ref="N15:AA15"/>
    <mergeCell ref="F10:AT10"/>
    <mergeCell ref="F2:AT2"/>
    <mergeCell ref="F3:AX3"/>
    <mergeCell ref="F4:AT4"/>
    <mergeCell ref="A6:AY6"/>
    <mergeCell ref="A8:AY8"/>
  </mergeCells>
  <phoneticPr fontId="7" type="noConversion"/>
  <pageMargins left="0.7" right="0.51" top="0.75" bottom="0.75" header="0.3" footer="0.3"/>
  <pageSetup paperSize="9" fitToHeight="0" orientation="portrait" r:id="rId1"/>
  <rowBreaks count="1" manualBreakCount="1">
    <brk id="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9"/>
  <sheetViews>
    <sheetView workbookViewId="0">
      <selection activeCell="I48" sqref="I48"/>
    </sheetView>
  </sheetViews>
  <sheetFormatPr defaultRowHeight="13.5"/>
  <cols>
    <col min="1" max="1" width="15.5546875" customWidth="1"/>
    <col min="2" max="2" width="15.44140625" customWidth="1"/>
    <col min="3" max="3" width="15.33203125" customWidth="1"/>
    <col min="4" max="4" width="27.33203125" customWidth="1"/>
    <col min="5" max="5" width="15.44140625" customWidth="1"/>
    <col min="6" max="6" width="12.6640625" bestFit="1" customWidth="1"/>
  </cols>
  <sheetData>
    <row r="1" spans="1:6" ht="45.75" customHeight="1">
      <c r="A1" s="304" t="s">
        <v>605</v>
      </c>
      <c r="B1" s="304"/>
      <c r="C1" s="304"/>
      <c r="D1" s="304"/>
      <c r="E1" s="304"/>
    </row>
    <row r="2" spans="1:6" ht="24" customHeight="1" thickBot="1">
      <c r="A2" s="111"/>
      <c r="B2" s="111"/>
      <c r="C2" s="111"/>
      <c r="D2" s="111"/>
      <c r="E2" s="112" t="s">
        <v>317</v>
      </c>
    </row>
    <row r="3" spans="1:6" ht="29.25" customHeight="1">
      <c r="A3" s="142" t="s">
        <v>575</v>
      </c>
      <c r="B3" s="143" t="s">
        <v>332</v>
      </c>
      <c r="C3" s="142" t="s">
        <v>300</v>
      </c>
      <c r="D3" s="144" t="s">
        <v>576</v>
      </c>
      <c r="E3" s="143" t="s">
        <v>577</v>
      </c>
    </row>
    <row r="4" spans="1:6" ht="29.25" customHeight="1">
      <c r="A4" s="114" t="s">
        <v>578</v>
      </c>
      <c r="B4" s="115">
        <f>세입2020!H13</f>
        <v>907300</v>
      </c>
      <c r="C4" s="122" t="s">
        <v>303</v>
      </c>
      <c r="D4" s="123" t="s">
        <v>579</v>
      </c>
      <c r="E4" s="124">
        <v>0</v>
      </c>
    </row>
    <row r="5" spans="1:6" ht="29.25" customHeight="1">
      <c r="A5" s="116" t="s">
        <v>266</v>
      </c>
      <c r="B5" s="212">
        <f>세입2020!H39</f>
        <v>0</v>
      </c>
      <c r="C5" s="116" t="s">
        <v>580</v>
      </c>
      <c r="D5" s="125" t="s">
        <v>580</v>
      </c>
      <c r="E5" s="212">
        <v>0</v>
      </c>
    </row>
    <row r="6" spans="1:6" ht="29.25" customHeight="1">
      <c r="A6" s="116" t="s">
        <v>269</v>
      </c>
      <c r="B6" s="212">
        <f>세입2020!H40</f>
        <v>0</v>
      </c>
      <c r="C6" s="311" t="s">
        <v>581</v>
      </c>
      <c r="D6" s="125" t="s">
        <v>582</v>
      </c>
      <c r="E6" s="212">
        <v>0</v>
      </c>
      <c r="F6" s="110"/>
    </row>
    <row r="7" spans="1:6" ht="29.25" customHeight="1">
      <c r="A7" s="116"/>
      <c r="B7" s="212"/>
      <c r="C7" s="312"/>
      <c r="D7" s="125" t="s">
        <v>583</v>
      </c>
      <c r="E7" s="212">
        <v>0</v>
      </c>
      <c r="F7" s="110"/>
    </row>
    <row r="8" spans="1:6" ht="29.25" customHeight="1">
      <c r="A8" s="116"/>
      <c r="B8" s="212"/>
      <c r="C8" s="116" t="s">
        <v>584</v>
      </c>
      <c r="D8" s="125" t="s">
        <v>585</v>
      </c>
      <c r="E8" s="212">
        <v>0</v>
      </c>
      <c r="F8" s="110"/>
    </row>
    <row r="9" spans="1:6" ht="29.25" customHeight="1">
      <c r="A9" s="116"/>
      <c r="B9" s="212"/>
      <c r="C9" s="116" t="s">
        <v>322</v>
      </c>
      <c r="D9" s="125" t="s">
        <v>586</v>
      </c>
      <c r="E9" s="212">
        <v>0</v>
      </c>
      <c r="F9" s="110"/>
    </row>
    <row r="10" spans="1:6" ht="29.25" customHeight="1">
      <c r="A10" s="116"/>
      <c r="B10" s="212"/>
      <c r="C10" s="116" t="s">
        <v>482</v>
      </c>
      <c r="D10" s="126" t="s">
        <v>587</v>
      </c>
      <c r="E10" s="212">
        <v>0</v>
      </c>
      <c r="F10" s="110"/>
    </row>
    <row r="11" spans="1:6" ht="29.25" customHeight="1">
      <c r="A11" s="214"/>
      <c r="B11" s="213"/>
      <c r="C11" s="214" t="s">
        <v>329</v>
      </c>
      <c r="D11" s="127" t="s">
        <v>588</v>
      </c>
      <c r="E11" s="213">
        <v>-3018.47</v>
      </c>
      <c r="F11" s="110"/>
    </row>
    <row r="12" spans="1:6" ht="29.25" customHeight="1">
      <c r="A12" s="134" t="s">
        <v>589</v>
      </c>
      <c r="B12" s="135">
        <f>SUM(B4:B11)</f>
        <v>907300</v>
      </c>
      <c r="C12" s="134" t="s">
        <v>590</v>
      </c>
      <c r="D12" s="136"/>
      <c r="E12" s="135">
        <f>SUM(E4:E11)</f>
        <v>-3018.47</v>
      </c>
      <c r="F12" s="110"/>
    </row>
    <row r="13" spans="1:6" ht="29.25" customHeight="1">
      <c r="A13" s="120" t="s">
        <v>245</v>
      </c>
      <c r="B13" s="121">
        <v>0</v>
      </c>
      <c r="C13" s="128" t="s">
        <v>606</v>
      </c>
      <c r="D13" s="129" t="s">
        <v>245</v>
      </c>
      <c r="E13" s="121">
        <v>0</v>
      </c>
      <c r="F13" s="110"/>
    </row>
    <row r="14" spans="1:6" ht="29.25" customHeight="1">
      <c r="A14" s="116" t="s">
        <v>591</v>
      </c>
      <c r="B14" s="212">
        <v>0</v>
      </c>
      <c r="C14" s="116" t="s">
        <v>329</v>
      </c>
      <c r="D14" s="126" t="s">
        <v>312</v>
      </c>
      <c r="E14" s="130">
        <v>0</v>
      </c>
    </row>
    <row r="15" spans="1:6" ht="29.25" customHeight="1">
      <c r="A15" s="134" t="s">
        <v>592</v>
      </c>
      <c r="B15" s="135">
        <f>SUM(B13:B14)</f>
        <v>0</v>
      </c>
      <c r="C15" s="134" t="s">
        <v>592</v>
      </c>
      <c r="D15" s="136"/>
      <c r="E15" s="135">
        <f>SUM(E13:E14)</f>
        <v>0</v>
      </c>
    </row>
    <row r="16" spans="1:6" ht="33" customHeight="1" thickBot="1">
      <c r="A16" s="211" t="s">
        <v>593</v>
      </c>
      <c r="B16" s="141">
        <f>SUM(B15,B12)</f>
        <v>907300</v>
      </c>
      <c r="C16" s="305" t="s">
        <v>594</v>
      </c>
      <c r="D16" s="306"/>
      <c r="E16" s="141">
        <f>SUM(E15,E12)</f>
        <v>-3018.47</v>
      </c>
    </row>
    <row r="17" spans="1:5" ht="15.75">
      <c r="A17" s="111"/>
      <c r="B17" s="111"/>
      <c r="C17" s="111"/>
      <c r="D17" s="111"/>
      <c r="E17" s="111"/>
    </row>
    <row r="18" spans="1:5" ht="15.75">
      <c r="A18" s="111"/>
      <c r="B18" s="111"/>
      <c r="C18" s="111"/>
      <c r="D18" s="111"/>
      <c r="E18" s="111"/>
    </row>
    <row r="19" spans="1:5" ht="15.75">
      <c r="A19" s="111"/>
      <c r="B19" s="111"/>
      <c r="C19" s="111"/>
      <c r="D19" s="113"/>
      <c r="E19" s="111"/>
    </row>
  </sheetData>
  <mergeCells count="3">
    <mergeCell ref="A1:E1"/>
    <mergeCell ref="C6:C7"/>
    <mergeCell ref="C16:D16"/>
  </mergeCells>
  <phoneticPr fontId="7" type="noConversion"/>
  <pageMargins left="0.7" right="0.7" top="1.22" bottom="0.75" header="0.3" footer="0.3"/>
  <pageSetup paperSize="9" scale="8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22"/>
  <sheetViews>
    <sheetView tabSelected="1" topLeftCell="A10" workbookViewId="0">
      <selection activeCell="BD26" sqref="BD26"/>
    </sheetView>
  </sheetViews>
  <sheetFormatPr defaultRowHeight="16.5"/>
  <cols>
    <col min="1" max="1" width="0.5546875" style="394" customWidth="1"/>
    <col min="2" max="2" width="0.77734375" style="394" hidden="1" customWidth="1"/>
    <col min="3" max="4" width="1.5546875" style="394" customWidth="1"/>
    <col min="5" max="5" width="0.21875" style="394" customWidth="1"/>
    <col min="6" max="6" width="4.5546875" style="394" customWidth="1"/>
    <col min="7" max="7" width="2.33203125" style="394" customWidth="1"/>
    <col min="8" max="8" width="0.5546875" style="394" customWidth="1"/>
    <col min="9" max="9" width="0.77734375" style="394" customWidth="1"/>
    <col min="10" max="10" width="2.21875" style="394" customWidth="1"/>
    <col min="11" max="11" width="1" style="394" customWidth="1"/>
    <col min="12" max="12" width="0.33203125" style="394" customWidth="1"/>
    <col min="13" max="13" width="3.5546875" style="394" customWidth="1"/>
    <col min="14" max="14" width="3.109375" style="394" customWidth="1"/>
    <col min="15" max="15" width="1.88671875" style="394" customWidth="1"/>
    <col min="16" max="16" width="1.5546875" style="394" customWidth="1"/>
    <col min="17" max="17" width="7.109375" style="394" customWidth="1"/>
    <col min="18" max="18" width="0.77734375" style="394" customWidth="1"/>
    <col min="19" max="19" width="0.33203125" style="394" customWidth="1"/>
    <col min="20" max="20" width="1.21875" style="394" customWidth="1"/>
    <col min="21" max="21" width="0.5546875" style="394" customWidth="1"/>
    <col min="22" max="22" width="1.109375" style="394" customWidth="1"/>
    <col min="23" max="23" width="0.44140625" style="394" customWidth="1"/>
    <col min="24" max="24" width="1.5546875" style="394" customWidth="1"/>
    <col min="25" max="25" width="3" style="394" customWidth="1"/>
    <col min="26" max="26" width="0.109375" style="394" customWidth="1"/>
    <col min="27" max="27" width="0.5546875" style="394" customWidth="1"/>
    <col min="28" max="28" width="0.44140625" style="394" customWidth="1"/>
    <col min="29" max="29" width="1.5546875" style="394" customWidth="1"/>
    <col min="30" max="30" width="4" style="394" customWidth="1"/>
    <col min="31" max="31" width="0.33203125" style="394" customWidth="1"/>
    <col min="32" max="32" width="0.88671875" style="394" customWidth="1"/>
    <col min="33" max="33" width="2.109375" style="394" customWidth="1"/>
    <col min="34" max="34" width="2.5546875" style="394" customWidth="1"/>
    <col min="35" max="35" width="0.5546875" style="394" customWidth="1"/>
    <col min="36" max="36" width="1" style="394" customWidth="1"/>
    <col min="37" max="37" width="0.44140625" style="394" customWidth="1"/>
    <col min="38" max="38" width="3.21875" style="394" customWidth="1"/>
    <col min="39" max="39" width="1.33203125" style="394" customWidth="1"/>
    <col min="40" max="40" width="1.6640625" style="394" customWidth="1"/>
    <col min="41" max="41" width="2.33203125" style="394" customWidth="1"/>
    <col min="42" max="42" width="1.5546875" style="394" customWidth="1"/>
    <col min="43" max="43" width="0.44140625" style="394" customWidth="1"/>
    <col min="44" max="44" width="0.21875" style="394" customWidth="1"/>
    <col min="45" max="45" width="1.88671875" style="394" customWidth="1"/>
    <col min="46" max="46" width="2.44140625" style="394" customWidth="1"/>
    <col min="47" max="47" width="1.5546875" style="394" hidden="1" customWidth="1"/>
    <col min="48" max="48" width="1.77734375" style="394" hidden="1" customWidth="1"/>
    <col min="49" max="49" width="1" style="394" customWidth="1"/>
    <col min="50" max="50" width="0.77734375" style="394" customWidth="1"/>
    <col min="51" max="51" width="1.77734375" style="394" customWidth="1"/>
    <col min="52" max="52" width="7.6640625" style="394" customWidth="1"/>
    <col min="53" max="256" width="8.88671875" style="394"/>
    <col min="257" max="257" width="0.5546875" style="394" customWidth="1"/>
    <col min="258" max="258" width="0" style="394" hidden="1" customWidth="1"/>
    <col min="259" max="260" width="1.5546875" style="394" customWidth="1"/>
    <col min="261" max="261" width="0.21875" style="394" customWidth="1"/>
    <col min="262" max="262" width="4.5546875" style="394" customWidth="1"/>
    <col min="263" max="263" width="2.33203125" style="394" customWidth="1"/>
    <col min="264" max="264" width="0.5546875" style="394" customWidth="1"/>
    <col min="265" max="265" width="0.77734375" style="394" customWidth="1"/>
    <col min="266" max="266" width="2.21875" style="394" customWidth="1"/>
    <col min="267" max="267" width="1" style="394" customWidth="1"/>
    <col min="268" max="268" width="0.33203125" style="394" customWidth="1"/>
    <col min="269" max="269" width="3.5546875" style="394" customWidth="1"/>
    <col min="270" max="270" width="3.109375" style="394" customWidth="1"/>
    <col min="271" max="271" width="1.88671875" style="394" customWidth="1"/>
    <col min="272" max="272" width="1.5546875" style="394" customWidth="1"/>
    <col min="273" max="273" width="7.109375" style="394" customWidth="1"/>
    <col min="274" max="274" width="0.77734375" style="394" customWidth="1"/>
    <col min="275" max="275" width="0.33203125" style="394" customWidth="1"/>
    <col min="276" max="276" width="1.21875" style="394" customWidth="1"/>
    <col min="277" max="277" width="0.5546875" style="394" customWidth="1"/>
    <col min="278" max="278" width="1.109375" style="394" customWidth="1"/>
    <col min="279" max="279" width="0.44140625" style="394" customWidth="1"/>
    <col min="280" max="280" width="1.5546875" style="394" customWidth="1"/>
    <col min="281" max="281" width="3" style="394" customWidth="1"/>
    <col min="282" max="282" width="0.109375" style="394" customWidth="1"/>
    <col min="283" max="283" width="0.5546875" style="394" customWidth="1"/>
    <col min="284" max="284" width="0.44140625" style="394" customWidth="1"/>
    <col min="285" max="285" width="1.5546875" style="394" customWidth="1"/>
    <col min="286" max="286" width="4" style="394" customWidth="1"/>
    <col min="287" max="287" width="0.33203125" style="394" customWidth="1"/>
    <col min="288" max="288" width="0.88671875" style="394" customWidth="1"/>
    <col min="289" max="289" width="2.109375" style="394" customWidth="1"/>
    <col min="290" max="290" width="2.5546875" style="394" customWidth="1"/>
    <col min="291" max="291" width="0.5546875" style="394" customWidth="1"/>
    <col min="292" max="292" width="1" style="394" customWidth="1"/>
    <col min="293" max="293" width="0.44140625" style="394" customWidth="1"/>
    <col min="294" max="294" width="3.21875" style="394" customWidth="1"/>
    <col min="295" max="295" width="1.33203125" style="394" customWidth="1"/>
    <col min="296" max="296" width="1.6640625" style="394" customWidth="1"/>
    <col min="297" max="297" width="2.33203125" style="394" customWidth="1"/>
    <col min="298" max="298" width="1.5546875" style="394" customWidth="1"/>
    <col min="299" max="299" width="0.44140625" style="394" customWidth="1"/>
    <col min="300" max="300" width="0.21875" style="394" customWidth="1"/>
    <col min="301" max="301" width="1.88671875" style="394" customWidth="1"/>
    <col min="302" max="302" width="2.44140625" style="394" customWidth="1"/>
    <col min="303" max="304" width="0" style="394" hidden="1" customWidth="1"/>
    <col min="305" max="305" width="1" style="394" customWidth="1"/>
    <col min="306" max="306" width="0.77734375" style="394" customWidth="1"/>
    <col min="307" max="307" width="1.77734375" style="394" customWidth="1"/>
    <col min="308" max="308" width="7.6640625" style="394" customWidth="1"/>
    <col min="309" max="512" width="8.88671875" style="394"/>
    <col min="513" max="513" width="0.5546875" style="394" customWidth="1"/>
    <col min="514" max="514" width="0" style="394" hidden="1" customWidth="1"/>
    <col min="515" max="516" width="1.5546875" style="394" customWidth="1"/>
    <col min="517" max="517" width="0.21875" style="394" customWidth="1"/>
    <col min="518" max="518" width="4.5546875" style="394" customWidth="1"/>
    <col min="519" max="519" width="2.33203125" style="394" customWidth="1"/>
    <col min="520" max="520" width="0.5546875" style="394" customWidth="1"/>
    <col min="521" max="521" width="0.77734375" style="394" customWidth="1"/>
    <col min="522" max="522" width="2.21875" style="394" customWidth="1"/>
    <col min="523" max="523" width="1" style="394" customWidth="1"/>
    <col min="524" max="524" width="0.33203125" style="394" customWidth="1"/>
    <col min="525" max="525" width="3.5546875" style="394" customWidth="1"/>
    <col min="526" max="526" width="3.109375" style="394" customWidth="1"/>
    <col min="527" max="527" width="1.88671875" style="394" customWidth="1"/>
    <col min="528" max="528" width="1.5546875" style="394" customWidth="1"/>
    <col min="529" max="529" width="7.109375" style="394" customWidth="1"/>
    <col min="530" max="530" width="0.77734375" style="394" customWidth="1"/>
    <col min="531" max="531" width="0.33203125" style="394" customWidth="1"/>
    <col min="532" max="532" width="1.21875" style="394" customWidth="1"/>
    <col min="533" max="533" width="0.5546875" style="394" customWidth="1"/>
    <col min="534" max="534" width="1.109375" style="394" customWidth="1"/>
    <col min="535" max="535" width="0.44140625" style="394" customWidth="1"/>
    <col min="536" max="536" width="1.5546875" style="394" customWidth="1"/>
    <col min="537" max="537" width="3" style="394" customWidth="1"/>
    <col min="538" max="538" width="0.109375" style="394" customWidth="1"/>
    <col min="539" max="539" width="0.5546875" style="394" customWidth="1"/>
    <col min="540" max="540" width="0.44140625" style="394" customWidth="1"/>
    <col min="541" max="541" width="1.5546875" style="394" customWidth="1"/>
    <col min="542" max="542" width="4" style="394" customWidth="1"/>
    <col min="543" max="543" width="0.33203125" style="394" customWidth="1"/>
    <col min="544" max="544" width="0.88671875" style="394" customWidth="1"/>
    <col min="545" max="545" width="2.109375" style="394" customWidth="1"/>
    <col min="546" max="546" width="2.5546875" style="394" customWidth="1"/>
    <col min="547" max="547" width="0.5546875" style="394" customWidth="1"/>
    <col min="548" max="548" width="1" style="394" customWidth="1"/>
    <col min="549" max="549" width="0.44140625" style="394" customWidth="1"/>
    <col min="550" max="550" width="3.21875" style="394" customWidth="1"/>
    <col min="551" max="551" width="1.33203125" style="394" customWidth="1"/>
    <col min="552" max="552" width="1.6640625" style="394" customWidth="1"/>
    <col min="553" max="553" width="2.33203125" style="394" customWidth="1"/>
    <col min="554" max="554" width="1.5546875" style="394" customWidth="1"/>
    <col min="555" max="555" width="0.44140625" style="394" customWidth="1"/>
    <col min="556" max="556" width="0.21875" style="394" customWidth="1"/>
    <col min="557" max="557" width="1.88671875" style="394" customWidth="1"/>
    <col min="558" max="558" width="2.44140625" style="394" customWidth="1"/>
    <col min="559" max="560" width="0" style="394" hidden="1" customWidth="1"/>
    <col min="561" max="561" width="1" style="394" customWidth="1"/>
    <col min="562" max="562" width="0.77734375" style="394" customWidth="1"/>
    <col min="563" max="563" width="1.77734375" style="394" customWidth="1"/>
    <col min="564" max="564" width="7.6640625" style="394" customWidth="1"/>
    <col min="565" max="768" width="8.88671875" style="394"/>
    <col min="769" max="769" width="0.5546875" style="394" customWidth="1"/>
    <col min="770" max="770" width="0" style="394" hidden="1" customWidth="1"/>
    <col min="771" max="772" width="1.5546875" style="394" customWidth="1"/>
    <col min="773" max="773" width="0.21875" style="394" customWidth="1"/>
    <col min="774" max="774" width="4.5546875" style="394" customWidth="1"/>
    <col min="775" max="775" width="2.33203125" style="394" customWidth="1"/>
    <col min="776" max="776" width="0.5546875" style="394" customWidth="1"/>
    <col min="777" max="777" width="0.77734375" style="394" customWidth="1"/>
    <col min="778" max="778" width="2.21875" style="394" customWidth="1"/>
    <col min="779" max="779" width="1" style="394" customWidth="1"/>
    <col min="780" max="780" width="0.33203125" style="394" customWidth="1"/>
    <col min="781" max="781" width="3.5546875" style="394" customWidth="1"/>
    <col min="782" max="782" width="3.109375" style="394" customWidth="1"/>
    <col min="783" max="783" width="1.88671875" style="394" customWidth="1"/>
    <col min="784" max="784" width="1.5546875" style="394" customWidth="1"/>
    <col min="785" max="785" width="7.109375" style="394" customWidth="1"/>
    <col min="786" max="786" width="0.77734375" style="394" customWidth="1"/>
    <col min="787" max="787" width="0.33203125" style="394" customWidth="1"/>
    <col min="788" max="788" width="1.21875" style="394" customWidth="1"/>
    <col min="789" max="789" width="0.5546875" style="394" customWidth="1"/>
    <col min="790" max="790" width="1.109375" style="394" customWidth="1"/>
    <col min="791" max="791" width="0.44140625" style="394" customWidth="1"/>
    <col min="792" max="792" width="1.5546875" style="394" customWidth="1"/>
    <col min="793" max="793" width="3" style="394" customWidth="1"/>
    <col min="794" max="794" width="0.109375" style="394" customWidth="1"/>
    <col min="795" max="795" width="0.5546875" style="394" customWidth="1"/>
    <col min="796" max="796" width="0.44140625" style="394" customWidth="1"/>
    <col min="797" max="797" width="1.5546875" style="394" customWidth="1"/>
    <col min="798" max="798" width="4" style="394" customWidth="1"/>
    <col min="799" max="799" width="0.33203125" style="394" customWidth="1"/>
    <col min="800" max="800" width="0.88671875" style="394" customWidth="1"/>
    <col min="801" max="801" width="2.109375" style="394" customWidth="1"/>
    <col min="802" max="802" width="2.5546875" style="394" customWidth="1"/>
    <col min="803" max="803" width="0.5546875" style="394" customWidth="1"/>
    <col min="804" max="804" width="1" style="394" customWidth="1"/>
    <col min="805" max="805" width="0.44140625" style="394" customWidth="1"/>
    <col min="806" max="806" width="3.21875" style="394" customWidth="1"/>
    <col min="807" max="807" width="1.33203125" style="394" customWidth="1"/>
    <col min="808" max="808" width="1.6640625" style="394" customWidth="1"/>
    <col min="809" max="809" width="2.33203125" style="394" customWidth="1"/>
    <col min="810" max="810" width="1.5546875" style="394" customWidth="1"/>
    <col min="811" max="811" width="0.44140625" style="394" customWidth="1"/>
    <col min="812" max="812" width="0.21875" style="394" customWidth="1"/>
    <col min="813" max="813" width="1.88671875" style="394" customWidth="1"/>
    <col min="814" max="814" width="2.44140625" style="394" customWidth="1"/>
    <col min="815" max="816" width="0" style="394" hidden="1" customWidth="1"/>
    <col min="817" max="817" width="1" style="394" customWidth="1"/>
    <col min="818" max="818" width="0.77734375" style="394" customWidth="1"/>
    <col min="819" max="819" width="1.77734375" style="394" customWidth="1"/>
    <col min="820" max="820" width="7.6640625" style="394" customWidth="1"/>
    <col min="821" max="1024" width="8.88671875" style="394"/>
    <col min="1025" max="1025" width="0.5546875" style="394" customWidth="1"/>
    <col min="1026" max="1026" width="0" style="394" hidden="1" customWidth="1"/>
    <col min="1027" max="1028" width="1.5546875" style="394" customWidth="1"/>
    <col min="1029" max="1029" width="0.21875" style="394" customWidth="1"/>
    <col min="1030" max="1030" width="4.5546875" style="394" customWidth="1"/>
    <col min="1031" max="1031" width="2.33203125" style="394" customWidth="1"/>
    <col min="1032" max="1032" width="0.5546875" style="394" customWidth="1"/>
    <col min="1033" max="1033" width="0.77734375" style="394" customWidth="1"/>
    <col min="1034" max="1034" width="2.21875" style="394" customWidth="1"/>
    <col min="1035" max="1035" width="1" style="394" customWidth="1"/>
    <col min="1036" max="1036" width="0.33203125" style="394" customWidth="1"/>
    <col min="1037" max="1037" width="3.5546875" style="394" customWidth="1"/>
    <col min="1038" max="1038" width="3.109375" style="394" customWidth="1"/>
    <col min="1039" max="1039" width="1.88671875" style="394" customWidth="1"/>
    <col min="1040" max="1040" width="1.5546875" style="394" customWidth="1"/>
    <col min="1041" max="1041" width="7.109375" style="394" customWidth="1"/>
    <col min="1042" max="1042" width="0.77734375" style="394" customWidth="1"/>
    <col min="1043" max="1043" width="0.33203125" style="394" customWidth="1"/>
    <col min="1044" max="1044" width="1.21875" style="394" customWidth="1"/>
    <col min="1045" max="1045" width="0.5546875" style="394" customWidth="1"/>
    <col min="1046" max="1046" width="1.109375" style="394" customWidth="1"/>
    <col min="1047" max="1047" width="0.44140625" style="394" customWidth="1"/>
    <col min="1048" max="1048" width="1.5546875" style="394" customWidth="1"/>
    <col min="1049" max="1049" width="3" style="394" customWidth="1"/>
    <col min="1050" max="1050" width="0.109375" style="394" customWidth="1"/>
    <col min="1051" max="1051" width="0.5546875" style="394" customWidth="1"/>
    <col min="1052" max="1052" width="0.44140625" style="394" customWidth="1"/>
    <col min="1053" max="1053" width="1.5546875" style="394" customWidth="1"/>
    <col min="1054" max="1054" width="4" style="394" customWidth="1"/>
    <col min="1055" max="1055" width="0.33203125" style="394" customWidth="1"/>
    <col min="1056" max="1056" width="0.88671875" style="394" customWidth="1"/>
    <col min="1057" max="1057" width="2.109375" style="394" customWidth="1"/>
    <col min="1058" max="1058" width="2.5546875" style="394" customWidth="1"/>
    <col min="1059" max="1059" width="0.5546875" style="394" customWidth="1"/>
    <col min="1060" max="1060" width="1" style="394" customWidth="1"/>
    <col min="1061" max="1061" width="0.44140625" style="394" customWidth="1"/>
    <col min="1062" max="1062" width="3.21875" style="394" customWidth="1"/>
    <col min="1063" max="1063" width="1.33203125" style="394" customWidth="1"/>
    <col min="1064" max="1064" width="1.6640625" style="394" customWidth="1"/>
    <col min="1065" max="1065" width="2.33203125" style="394" customWidth="1"/>
    <col min="1066" max="1066" width="1.5546875" style="394" customWidth="1"/>
    <col min="1067" max="1067" width="0.44140625" style="394" customWidth="1"/>
    <col min="1068" max="1068" width="0.21875" style="394" customWidth="1"/>
    <col min="1069" max="1069" width="1.88671875" style="394" customWidth="1"/>
    <col min="1070" max="1070" width="2.44140625" style="394" customWidth="1"/>
    <col min="1071" max="1072" width="0" style="394" hidden="1" customWidth="1"/>
    <col min="1073" max="1073" width="1" style="394" customWidth="1"/>
    <col min="1074" max="1074" width="0.77734375" style="394" customWidth="1"/>
    <col min="1075" max="1075" width="1.77734375" style="394" customWidth="1"/>
    <col min="1076" max="1076" width="7.6640625" style="394" customWidth="1"/>
    <col min="1077" max="1280" width="8.88671875" style="394"/>
    <col min="1281" max="1281" width="0.5546875" style="394" customWidth="1"/>
    <col min="1282" max="1282" width="0" style="394" hidden="1" customWidth="1"/>
    <col min="1283" max="1284" width="1.5546875" style="394" customWidth="1"/>
    <col min="1285" max="1285" width="0.21875" style="394" customWidth="1"/>
    <col min="1286" max="1286" width="4.5546875" style="394" customWidth="1"/>
    <col min="1287" max="1287" width="2.33203125" style="394" customWidth="1"/>
    <col min="1288" max="1288" width="0.5546875" style="394" customWidth="1"/>
    <col min="1289" max="1289" width="0.77734375" style="394" customWidth="1"/>
    <col min="1290" max="1290" width="2.21875" style="394" customWidth="1"/>
    <col min="1291" max="1291" width="1" style="394" customWidth="1"/>
    <col min="1292" max="1292" width="0.33203125" style="394" customWidth="1"/>
    <col min="1293" max="1293" width="3.5546875" style="394" customWidth="1"/>
    <col min="1294" max="1294" width="3.109375" style="394" customWidth="1"/>
    <col min="1295" max="1295" width="1.88671875" style="394" customWidth="1"/>
    <col min="1296" max="1296" width="1.5546875" style="394" customWidth="1"/>
    <col min="1297" max="1297" width="7.109375" style="394" customWidth="1"/>
    <col min="1298" max="1298" width="0.77734375" style="394" customWidth="1"/>
    <col min="1299" max="1299" width="0.33203125" style="394" customWidth="1"/>
    <col min="1300" max="1300" width="1.21875" style="394" customWidth="1"/>
    <col min="1301" max="1301" width="0.5546875" style="394" customWidth="1"/>
    <col min="1302" max="1302" width="1.109375" style="394" customWidth="1"/>
    <col min="1303" max="1303" width="0.44140625" style="394" customWidth="1"/>
    <col min="1304" max="1304" width="1.5546875" style="394" customWidth="1"/>
    <col min="1305" max="1305" width="3" style="394" customWidth="1"/>
    <col min="1306" max="1306" width="0.109375" style="394" customWidth="1"/>
    <col min="1307" max="1307" width="0.5546875" style="394" customWidth="1"/>
    <col min="1308" max="1308" width="0.44140625" style="394" customWidth="1"/>
    <col min="1309" max="1309" width="1.5546875" style="394" customWidth="1"/>
    <col min="1310" max="1310" width="4" style="394" customWidth="1"/>
    <col min="1311" max="1311" width="0.33203125" style="394" customWidth="1"/>
    <col min="1312" max="1312" width="0.88671875" style="394" customWidth="1"/>
    <col min="1313" max="1313" width="2.109375" style="394" customWidth="1"/>
    <col min="1314" max="1314" width="2.5546875" style="394" customWidth="1"/>
    <col min="1315" max="1315" width="0.5546875" style="394" customWidth="1"/>
    <col min="1316" max="1316" width="1" style="394" customWidth="1"/>
    <col min="1317" max="1317" width="0.44140625" style="394" customWidth="1"/>
    <col min="1318" max="1318" width="3.21875" style="394" customWidth="1"/>
    <col min="1319" max="1319" width="1.33203125" style="394" customWidth="1"/>
    <col min="1320" max="1320" width="1.6640625" style="394" customWidth="1"/>
    <col min="1321" max="1321" width="2.33203125" style="394" customWidth="1"/>
    <col min="1322" max="1322" width="1.5546875" style="394" customWidth="1"/>
    <col min="1323" max="1323" width="0.44140625" style="394" customWidth="1"/>
    <col min="1324" max="1324" width="0.21875" style="394" customWidth="1"/>
    <col min="1325" max="1325" width="1.88671875" style="394" customWidth="1"/>
    <col min="1326" max="1326" width="2.44140625" style="394" customWidth="1"/>
    <col min="1327" max="1328" width="0" style="394" hidden="1" customWidth="1"/>
    <col min="1329" max="1329" width="1" style="394" customWidth="1"/>
    <col min="1330" max="1330" width="0.77734375" style="394" customWidth="1"/>
    <col min="1331" max="1331" width="1.77734375" style="394" customWidth="1"/>
    <col min="1332" max="1332" width="7.6640625" style="394" customWidth="1"/>
    <col min="1333" max="1536" width="8.88671875" style="394"/>
    <col min="1537" max="1537" width="0.5546875" style="394" customWidth="1"/>
    <col min="1538" max="1538" width="0" style="394" hidden="1" customWidth="1"/>
    <col min="1539" max="1540" width="1.5546875" style="394" customWidth="1"/>
    <col min="1541" max="1541" width="0.21875" style="394" customWidth="1"/>
    <col min="1542" max="1542" width="4.5546875" style="394" customWidth="1"/>
    <col min="1543" max="1543" width="2.33203125" style="394" customWidth="1"/>
    <col min="1544" max="1544" width="0.5546875" style="394" customWidth="1"/>
    <col min="1545" max="1545" width="0.77734375" style="394" customWidth="1"/>
    <col min="1546" max="1546" width="2.21875" style="394" customWidth="1"/>
    <col min="1547" max="1547" width="1" style="394" customWidth="1"/>
    <col min="1548" max="1548" width="0.33203125" style="394" customWidth="1"/>
    <col min="1549" max="1549" width="3.5546875" style="394" customWidth="1"/>
    <col min="1550" max="1550" width="3.109375" style="394" customWidth="1"/>
    <col min="1551" max="1551" width="1.88671875" style="394" customWidth="1"/>
    <col min="1552" max="1552" width="1.5546875" style="394" customWidth="1"/>
    <col min="1553" max="1553" width="7.109375" style="394" customWidth="1"/>
    <col min="1554" max="1554" width="0.77734375" style="394" customWidth="1"/>
    <col min="1555" max="1555" width="0.33203125" style="394" customWidth="1"/>
    <col min="1556" max="1556" width="1.21875" style="394" customWidth="1"/>
    <col min="1557" max="1557" width="0.5546875" style="394" customWidth="1"/>
    <col min="1558" max="1558" width="1.109375" style="394" customWidth="1"/>
    <col min="1559" max="1559" width="0.44140625" style="394" customWidth="1"/>
    <col min="1560" max="1560" width="1.5546875" style="394" customWidth="1"/>
    <col min="1561" max="1561" width="3" style="394" customWidth="1"/>
    <col min="1562" max="1562" width="0.109375" style="394" customWidth="1"/>
    <col min="1563" max="1563" width="0.5546875" style="394" customWidth="1"/>
    <col min="1564" max="1564" width="0.44140625" style="394" customWidth="1"/>
    <col min="1565" max="1565" width="1.5546875" style="394" customWidth="1"/>
    <col min="1566" max="1566" width="4" style="394" customWidth="1"/>
    <col min="1567" max="1567" width="0.33203125" style="394" customWidth="1"/>
    <col min="1568" max="1568" width="0.88671875" style="394" customWidth="1"/>
    <col min="1569" max="1569" width="2.109375" style="394" customWidth="1"/>
    <col min="1570" max="1570" width="2.5546875" style="394" customWidth="1"/>
    <col min="1571" max="1571" width="0.5546875" style="394" customWidth="1"/>
    <col min="1572" max="1572" width="1" style="394" customWidth="1"/>
    <col min="1573" max="1573" width="0.44140625" style="394" customWidth="1"/>
    <col min="1574" max="1574" width="3.21875" style="394" customWidth="1"/>
    <col min="1575" max="1575" width="1.33203125" style="394" customWidth="1"/>
    <col min="1576" max="1576" width="1.6640625" style="394" customWidth="1"/>
    <col min="1577" max="1577" width="2.33203125" style="394" customWidth="1"/>
    <col min="1578" max="1578" width="1.5546875" style="394" customWidth="1"/>
    <col min="1579" max="1579" width="0.44140625" style="394" customWidth="1"/>
    <col min="1580" max="1580" width="0.21875" style="394" customWidth="1"/>
    <col min="1581" max="1581" width="1.88671875" style="394" customWidth="1"/>
    <col min="1582" max="1582" width="2.44140625" style="394" customWidth="1"/>
    <col min="1583" max="1584" width="0" style="394" hidden="1" customWidth="1"/>
    <col min="1585" max="1585" width="1" style="394" customWidth="1"/>
    <col min="1586" max="1586" width="0.77734375" style="394" customWidth="1"/>
    <col min="1587" max="1587" width="1.77734375" style="394" customWidth="1"/>
    <col min="1588" max="1588" width="7.6640625" style="394" customWidth="1"/>
    <col min="1589" max="1792" width="8.88671875" style="394"/>
    <col min="1793" max="1793" width="0.5546875" style="394" customWidth="1"/>
    <col min="1794" max="1794" width="0" style="394" hidden="1" customWidth="1"/>
    <col min="1795" max="1796" width="1.5546875" style="394" customWidth="1"/>
    <col min="1797" max="1797" width="0.21875" style="394" customWidth="1"/>
    <col min="1798" max="1798" width="4.5546875" style="394" customWidth="1"/>
    <col min="1799" max="1799" width="2.33203125" style="394" customWidth="1"/>
    <col min="1800" max="1800" width="0.5546875" style="394" customWidth="1"/>
    <col min="1801" max="1801" width="0.77734375" style="394" customWidth="1"/>
    <col min="1802" max="1802" width="2.21875" style="394" customWidth="1"/>
    <col min="1803" max="1803" width="1" style="394" customWidth="1"/>
    <col min="1804" max="1804" width="0.33203125" style="394" customWidth="1"/>
    <col min="1805" max="1805" width="3.5546875" style="394" customWidth="1"/>
    <col min="1806" max="1806" width="3.109375" style="394" customWidth="1"/>
    <col min="1807" max="1807" width="1.88671875" style="394" customWidth="1"/>
    <col min="1808" max="1808" width="1.5546875" style="394" customWidth="1"/>
    <col min="1809" max="1809" width="7.109375" style="394" customWidth="1"/>
    <col min="1810" max="1810" width="0.77734375" style="394" customWidth="1"/>
    <col min="1811" max="1811" width="0.33203125" style="394" customWidth="1"/>
    <col min="1812" max="1812" width="1.21875" style="394" customWidth="1"/>
    <col min="1813" max="1813" width="0.5546875" style="394" customWidth="1"/>
    <col min="1814" max="1814" width="1.109375" style="394" customWidth="1"/>
    <col min="1815" max="1815" width="0.44140625" style="394" customWidth="1"/>
    <col min="1816" max="1816" width="1.5546875" style="394" customWidth="1"/>
    <col min="1817" max="1817" width="3" style="394" customWidth="1"/>
    <col min="1818" max="1818" width="0.109375" style="394" customWidth="1"/>
    <col min="1819" max="1819" width="0.5546875" style="394" customWidth="1"/>
    <col min="1820" max="1820" width="0.44140625" style="394" customWidth="1"/>
    <col min="1821" max="1821" width="1.5546875" style="394" customWidth="1"/>
    <col min="1822" max="1822" width="4" style="394" customWidth="1"/>
    <col min="1823" max="1823" width="0.33203125" style="394" customWidth="1"/>
    <col min="1824" max="1824" width="0.88671875" style="394" customWidth="1"/>
    <col min="1825" max="1825" width="2.109375" style="394" customWidth="1"/>
    <col min="1826" max="1826" width="2.5546875" style="394" customWidth="1"/>
    <col min="1827" max="1827" width="0.5546875" style="394" customWidth="1"/>
    <col min="1828" max="1828" width="1" style="394" customWidth="1"/>
    <col min="1829" max="1829" width="0.44140625" style="394" customWidth="1"/>
    <col min="1830" max="1830" width="3.21875" style="394" customWidth="1"/>
    <col min="1831" max="1831" width="1.33203125" style="394" customWidth="1"/>
    <col min="1832" max="1832" width="1.6640625" style="394" customWidth="1"/>
    <col min="1833" max="1833" width="2.33203125" style="394" customWidth="1"/>
    <col min="1834" max="1834" width="1.5546875" style="394" customWidth="1"/>
    <col min="1835" max="1835" width="0.44140625" style="394" customWidth="1"/>
    <col min="1836" max="1836" width="0.21875" style="394" customWidth="1"/>
    <col min="1837" max="1837" width="1.88671875" style="394" customWidth="1"/>
    <col min="1838" max="1838" width="2.44140625" style="394" customWidth="1"/>
    <col min="1839" max="1840" width="0" style="394" hidden="1" customWidth="1"/>
    <col min="1841" max="1841" width="1" style="394" customWidth="1"/>
    <col min="1842" max="1842" width="0.77734375" style="394" customWidth="1"/>
    <col min="1843" max="1843" width="1.77734375" style="394" customWidth="1"/>
    <col min="1844" max="1844" width="7.6640625" style="394" customWidth="1"/>
    <col min="1845" max="2048" width="8.88671875" style="394"/>
    <col min="2049" max="2049" width="0.5546875" style="394" customWidth="1"/>
    <col min="2050" max="2050" width="0" style="394" hidden="1" customWidth="1"/>
    <col min="2051" max="2052" width="1.5546875" style="394" customWidth="1"/>
    <col min="2053" max="2053" width="0.21875" style="394" customWidth="1"/>
    <col min="2054" max="2054" width="4.5546875" style="394" customWidth="1"/>
    <col min="2055" max="2055" width="2.33203125" style="394" customWidth="1"/>
    <col min="2056" max="2056" width="0.5546875" style="394" customWidth="1"/>
    <col min="2057" max="2057" width="0.77734375" style="394" customWidth="1"/>
    <col min="2058" max="2058" width="2.21875" style="394" customWidth="1"/>
    <col min="2059" max="2059" width="1" style="394" customWidth="1"/>
    <col min="2060" max="2060" width="0.33203125" style="394" customWidth="1"/>
    <col min="2061" max="2061" width="3.5546875" style="394" customWidth="1"/>
    <col min="2062" max="2062" width="3.109375" style="394" customWidth="1"/>
    <col min="2063" max="2063" width="1.88671875" style="394" customWidth="1"/>
    <col min="2064" max="2064" width="1.5546875" style="394" customWidth="1"/>
    <col min="2065" max="2065" width="7.109375" style="394" customWidth="1"/>
    <col min="2066" max="2066" width="0.77734375" style="394" customWidth="1"/>
    <col min="2067" max="2067" width="0.33203125" style="394" customWidth="1"/>
    <col min="2068" max="2068" width="1.21875" style="394" customWidth="1"/>
    <col min="2069" max="2069" width="0.5546875" style="394" customWidth="1"/>
    <col min="2070" max="2070" width="1.109375" style="394" customWidth="1"/>
    <col min="2071" max="2071" width="0.44140625" style="394" customWidth="1"/>
    <col min="2072" max="2072" width="1.5546875" style="394" customWidth="1"/>
    <col min="2073" max="2073" width="3" style="394" customWidth="1"/>
    <col min="2074" max="2074" width="0.109375" style="394" customWidth="1"/>
    <col min="2075" max="2075" width="0.5546875" style="394" customWidth="1"/>
    <col min="2076" max="2076" width="0.44140625" style="394" customWidth="1"/>
    <col min="2077" max="2077" width="1.5546875" style="394" customWidth="1"/>
    <col min="2078" max="2078" width="4" style="394" customWidth="1"/>
    <col min="2079" max="2079" width="0.33203125" style="394" customWidth="1"/>
    <col min="2080" max="2080" width="0.88671875" style="394" customWidth="1"/>
    <col min="2081" max="2081" width="2.109375" style="394" customWidth="1"/>
    <col min="2082" max="2082" width="2.5546875" style="394" customWidth="1"/>
    <col min="2083" max="2083" width="0.5546875" style="394" customWidth="1"/>
    <col min="2084" max="2084" width="1" style="394" customWidth="1"/>
    <col min="2085" max="2085" width="0.44140625" style="394" customWidth="1"/>
    <col min="2086" max="2086" width="3.21875" style="394" customWidth="1"/>
    <col min="2087" max="2087" width="1.33203125" style="394" customWidth="1"/>
    <col min="2088" max="2088" width="1.6640625" style="394" customWidth="1"/>
    <col min="2089" max="2089" width="2.33203125" style="394" customWidth="1"/>
    <col min="2090" max="2090" width="1.5546875" style="394" customWidth="1"/>
    <col min="2091" max="2091" width="0.44140625" style="394" customWidth="1"/>
    <col min="2092" max="2092" width="0.21875" style="394" customWidth="1"/>
    <col min="2093" max="2093" width="1.88671875" style="394" customWidth="1"/>
    <col min="2094" max="2094" width="2.44140625" style="394" customWidth="1"/>
    <col min="2095" max="2096" width="0" style="394" hidden="1" customWidth="1"/>
    <col min="2097" max="2097" width="1" style="394" customWidth="1"/>
    <col min="2098" max="2098" width="0.77734375" style="394" customWidth="1"/>
    <col min="2099" max="2099" width="1.77734375" style="394" customWidth="1"/>
    <col min="2100" max="2100" width="7.6640625" style="394" customWidth="1"/>
    <col min="2101" max="2304" width="8.88671875" style="394"/>
    <col min="2305" max="2305" width="0.5546875" style="394" customWidth="1"/>
    <col min="2306" max="2306" width="0" style="394" hidden="1" customWidth="1"/>
    <col min="2307" max="2308" width="1.5546875" style="394" customWidth="1"/>
    <col min="2309" max="2309" width="0.21875" style="394" customWidth="1"/>
    <col min="2310" max="2310" width="4.5546875" style="394" customWidth="1"/>
    <col min="2311" max="2311" width="2.33203125" style="394" customWidth="1"/>
    <col min="2312" max="2312" width="0.5546875" style="394" customWidth="1"/>
    <col min="2313" max="2313" width="0.77734375" style="394" customWidth="1"/>
    <col min="2314" max="2314" width="2.21875" style="394" customWidth="1"/>
    <col min="2315" max="2315" width="1" style="394" customWidth="1"/>
    <col min="2316" max="2316" width="0.33203125" style="394" customWidth="1"/>
    <col min="2317" max="2317" width="3.5546875" style="394" customWidth="1"/>
    <col min="2318" max="2318" width="3.109375" style="394" customWidth="1"/>
    <col min="2319" max="2319" width="1.88671875" style="394" customWidth="1"/>
    <col min="2320" max="2320" width="1.5546875" style="394" customWidth="1"/>
    <col min="2321" max="2321" width="7.109375" style="394" customWidth="1"/>
    <col min="2322" max="2322" width="0.77734375" style="394" customWidth="1"/>
    <col min="2323" max="2323" width="0.33203125" style="394" customWidth="1"/>
    <col min="2324" max="2324" width="1.21875" style="394" customWidth="1"/>
    <col min="2325" max="2325" width="0.5546875" style="394" customWidth="1"/>
    <col min="2326" max="2326" width="1.109375" style="394" customWidth="1"/>
    <col min="2327" max="2327" width="0.44140625" style="394" customWidth="1"/>
    <col min="2328" max="2328" width="1.5546875" style="394" customWidth="1"/>
    <col min="2329" max="2329" width="3" style="394" customWidth="1"/>
    <col min="2330" max="2330" width="0.109375" style="394" customWidth="1"/>
    <col min="2331" max="2331" width="0.5546875" style="394" customWidth="1"/>
    <col min="2332" max="2332" width="0.44140625" style="394" customWidth="1"/>
    <col min="2333" max="2333" width="1.5546875" style="394" customWidth="1"/>
    <col min="2334" max="2334" width="4" style="394" customWidth="1"/>
    <col min="2335" max="2335" width="0.33203125" style="394" customWidth="1"/>
    <col min="2336" max="2336" width="0.88671875" style="394" customWidth="1"/>
    <col min="2337" max="2337" width="2.109375" style="394" customWidth="1"/>
    <col min="2338" max="2338" width="2.5546875" style="394" customWidth="1"/>
    <col min="2339" max="2339" width="0.5546875" style="394" customWidth="1"/>
    <col min="2340" max="2340" width="1" style="394" customWidth="1"/>
    <col min="2341" max="2341" width="0.44140625" style="394" customWidth="1"/>
    <col min="2342" max="2342" width="3.21875" style="394" customWidth="1"/>
    <col min="2343" max="2343" width="1.33203125" style="394" customWidth="1"/>
    <col min="2344" max="2344" width="1.6640625" style="394" customWidth="1"/>
    <col min="2345" max="2345" width="2.33203125" style="394" customWidth="1"/>
    <col min="2346" max="2346" width="1.5546875" style="394" customWidth="1"/>
    <col min="2347" max="2347" width="0.44140625" style="394" customWidth="1"/>
    <col min="2348" max="2348" width="0.21875" style="394" customWidth="1"/>
    <col min="2349" max="2349" width="1.88671875" style="394" customWidth="1"/>
    <col min="2350" max="2350" width="2.44140625" style="394" customWidth="1"/>
    <col min="2351" max="2352" width="0" style="394" hidden="1" customWidth="1"/>
    <col min="2353" max="2353" width="1" style="394" customWidth="1"/>
    <col min="2354" max="2354" width="0.77734375" style="394" customWidth="1"/>
    <col min="2355" max="2355" width="1.77734375" style="394" customWidth="1"/>
    <col min="2356" max="2356" width="7.6640625" style="394" customWidth="1"/>
    <col min="2357" max="2560" width="8.88671875" style="394"/>
    <col min="2561" max="2561" width="0.5546875" style="394" customWidth="1"/>
    <col min="2562" max="2562" width="0" style="394" hidden="1" customWidth="1"/>
    <col min="2563" max="2564" width="1.5546875" style="394" customWidth="1"/>
    <col min="2565" max="2565" width="0.21875" style="394" customWidth="1"/>
    <col min="2566" max="2566" width="4.5546875" style="394" customWidth="1"/>
    <col min="2567" max="2567" width="2.33203125" style="394" customWidth="1"/>
    <col min="2568" max="2568" width="0.5546875" style="394" customWidth="1"/>
    <col min="2569" max="2569" width="0.77734375" style="394" customWidth="1"/>
    <col min="2570" max="2570" width="2.21875" style="394" customWidth="1"/>
    <col min="2571" max="2571" width="1" style="394" customWidth="1"/>
    <col min="2572" max="2572" width="0.33203125" style="394" customWidth="1"/>
    <col min="2573" max="2573" width="3.5546875" style="394" customWidth="1"/>
    <col min="2574" max="2574" width="3.109375" style="394" customWidth="1"/>
    <col min="2575" max="2575" width="1.88671875" style="394" customWidth="1"/>
    <col min="2576" max="2576" width="1.5546875" style="394" customWidth="1"/>
    <col min="2577" max="2577" width="7.109375" style="394" customWidth="1"/>
    <col min="2578" max="2578" width="0.77734375" style="394" customWidth="1"/>
    <col min="2579" max="2579" width="0.33203125" style="394" customWidth="1"/>
    <col min="2580" max="2580" width="1.21875" style="394" customWidth="1"/>
    <col min="2581" max="2581" width="0.5546875" style="394" customWidth="1"/>
    <col min="2582" max="2582" width="1.109375" style="394" customWidth="1"/>
    <col min="2583" max="2583" width="0.44140625" style="394" customWidth="1"/>
    <col min="2584" max="2584" width="1.5546875" style="394" customWidth="1"/>
    <col min="2585" max="2585" width="3" style="394" customWidth="1"/>
    <col min="2586" max="2586" width="0.109375" style="394" customWidth="1"/>
    <col min="2587" max="2587" width="0.5546875" style="394" customWidth="1"/>
    <col min="2588" max="2588" width="0.44140625" style="394" customWidth="1"/>
    <col min="2589" max="2589" width="1.5546875" style="394" customWidth="1"/>
    <col min="2590" max="2590" width="4" style="394" customWidth="1"/>
    <col min="2591" max="2591" width="0.33203125" style="394" customWidth="1"/>
    <col min="2592" max="2592" width="0.88671875" style="394" customWidth="1"/>
    <col min="2593" max="2593" width="2.109375" style="394" customWidth="1"/>
    <col min="2594" max="2594" width="2.5546875" style="394" customWidth="1"/>
    <col min="2595" max="2595" width="0.5546875" style="394" customWidth="1"/>
    <col min="2596" max="2596" width="1" style="394" customWidth="1"/>
    <col min="2597" max="2597" width="0.44140625" style="394" customWidth="1"/>
    <col min="2598" max="2598" width="3.21875" style="394" customWidth="1"/>
    <col min="2599" max="2599" width="1.33203125" style="394" customWidth="1"/>
    <col min="2600" max="2600" width="1.6640625" style="394" customWidth="1"/>
    <col min="2601" max="2601" width="2.33203125" style="394" customWidth="1"/>
    <col min="2602" max="2602" width="1.5546875" style="394" customWidth="1"/>
    <col min="2603" max="2603" width="0.44140625" style="394" customWidth="1"/>
    <col min="2604" max="2604" width="0.21875" style="394" customWidth="1"/>
    <col min="2605" max="2605" width="1.88671875" style="394" customWidth="1"/>
    <col min="2606" max="2606" width="2.44140625" style="394" customWidth="1"/>
    <col min="2607" max="2608" width="0" style="394" hidden="1" customWidth="1"/>
    <col min="2609" max="2609" width="1" style="394" customWidth="1"/>
    <col min="2610" max="2610" width="0.77734375" style="394" customWidth="1"/>
    <col min="2611" max="2611" width="1.77734375" style="394" customWidth="1"/>
    <col min="2612" max="2612" width="7.6640625" style="394" customWidth="1"/>
    <col min="2613" max="2816" width="8.88671875" style="394"/>
    <col min="2817" max="2817" width="0.5546875" style="394" customWidth="1"/>
    <col min="2818" max="2818" width="0" style="394" hidden="1" customWidth="1"/>
    <col min="2819" max="2820" width="1.5546875" style="394" customWidth="1"/>
    <col min="2821" max="2821" width="0.21875" style="394" customWidth="1"/>
    <col min="2822" max="2822" width="4.5546875" style="394" customWidth="1"/>
    <col min="2823" max="2823" width="2.33203125" style="394" customWidth="1"/>
    <col min="2824" max="2824" width="0.5546875" style="394" customWidth="1"/>
    <col min="2825" max="2825" width="0.77734375" style="394" customWidth="1"/>
    <col min="2826" max="2826" width="2.21875" style="394" customWidth="1"/>
    <col min="2827" max="2827" width="1" style="394" customWidth="1"/>
    <col min="2828" max="2828" width="0.33203125" style="394" customWidth="1"/>
    <col min="2829" max="2829" width="3.5546875" style="394" customWidth="1"/>
    <col min="2830" max="2830" width="3.109375" style="394" customWidth="1"/>
    <col min="2831" max="2831" width="1.88671875" style="394" customWidth="1"/>
    <col min="2832" max="2832" width="1.5546875" style="394" customWidth="1"/>
    <col min="2833" max="2833" width="7.109375" style="394" customWidth="1"/>
    <col min="2834" max="2834" width="0.77734375" style="394" customWidth="1"/>
    <col min="2835" max="2835" width="0.33203125" style="394" customWidth="1"/>
    <col min="2836" max="2836" width="1.21875" style="394" customWidth="1"/>
    <col min="2837" max="2837" width="0.5546875" style="394" customWidth="1"/>
    <col min="2838" max="2838" width="1.109375" style="394" customWidth="1"/>
    <col min="2839" max="2839" width="0.44140625" style="394" customWidth="1"/>
    <col min="2840" max="2840" width="1.5546875" style="394" customWidth="1"/>
    <col min="2841" max="2841" width="3" style="394" customWidth="1"/>
    <col min="2842" max="2842" width="0.109375" style="394" customWidth="1"/>
    <col min="2843" max="2843" width="0.5546875" style="394" customWidth="1"/>
    <col min="2844" max="2844" width="0.44140625" style="394" customWidth="1"/>
    <col min="2845" max="2845" width="1.5546875" style="394" customWidth="1"/>
    <col min="2846" max="2846" width="4" style="394" customWidth="1"/>
    <col min="2847" max="2847" width="0.33203125" style="394" customWidth="1"/>
    <col min="2848" max="2848" width="0.88671875" style="394" customWidth="1"/>
    <col min="2849" max="2849" width="2.109375" style="394" customWidth="1"/>
    <col min="2850" max="2850" width="2.5546875" style="394" customWidth="1"/>
    <col min="2851" max="2851" width="0.5546875" style="394" customWidth="1"/>
    <col min="2852" max="2852" width="1" style="394" customWidth="1"/>
    <col min="2853" max="2853" width="0.44140625" style="394" customWidth="1"/>
    <col min="2854" max="2854" width="3.21875" style="394" customWidth="1"/>
    <col min="2855" max="2855" width="1.33203125" style="394" customWidth="1"/>
    <col min="2856" max="2856" width="1.6640625" style="394" customWidth="1"/>
    <col min="2857" max="2857" width="2.33203125" style="394" customWidth="1"/>
    <col min="2858" max="2858" width="1.5546875" style="394" customWidth="1"/>
    <col min="2859" max="2859" width="0.44140625" style="394" customWidth="1"/>
    <col min="2860" max="2860" width="0.21875" style="394" customWidth="1"/>
    <col min="2861" max="2861" width="1.88671875" style="394" customWidth="1"/>
    <col min="2862" max="2862" width="2.44140625" style="394" customWidth="1"/>
    <col min="2863" max="2864" width="0" style="394" hidden="1" customWidth="1"/>
    <col min="2865" max="2865" width="1" style="394" customWidth="1"/>
    <col min="2866" max="2866" width="0.77734375" style="394" customWidth="1"/>
    <col min="2867" max="2867" width="1.77734375" style="394" customWidth="1"/>
    <col min="2868" max="2868" width="7.6640625" style="394" customWidth="1"/>
    <col min="2869" max="3072" width="8.88671875" style="394"/>
    <col min="3073" max="3073" width="0.5546875" style="394" customWidth="1"/>
    <col min="3074" max="3074" width="0" style="394" hidden="1" customWidth="1"/>
    <col min="3075" max="3076" width="1.5546875" style="394" customWidth="1"/>
    <col min="3077" max="3077" width="0.21875" style="394" customWidth="1"/>
    <col min="3078" max="3078" width="4.5546875" style="394" customWidth="1"/>
    <col min="3079" max="3079" width="2.33203125" style="394" customWidth="1"/>
    <col min="3080" max="3080" width="0.5546875" style="394" customWidth="1"/>
    <col min="3081" max="3081" width="0.77734375" style="394" customWidth="1"/>
    <col min="3082" max="3082" width="2.21875" style="394" customWidth="1"/>
    <col min="3083" max="3083" width="1" style="394" customWidth="1"/>
    <col min="3084" max="3084" width="0.33203125" style="394" customWidth="1"/>
    <col min="3085" max="3085" width="3.5546875" style="394" customWidth="1"/>
    <col min="3086" max="3086" width="3.109375" style="394" customWidth="1"/>
    <col min="3087" max="3087" width="1.88671875" style="394" customWidth="1"/>
    <col min="3088" max="3088" width="1.5546875" style="394" customWidth="1"/>
    <col min="3089" max="3089" width="7.109375" style="394" customWidth="1"/>
    <col min="3090" max="3090" width="0.77734375" style="394" customWidth="1"/>
    <col min="3091" max="3091" width="0.33203125" style="394" customWidth="1"/>
    <col min="3092" max="3092" width="1.21875" style="394" customWidth="1"/>
    <col min="3093" max="3093" width="0.5546875" style="394" customWidth="1"/>
    <col min="3094" max="3094" width="1.109375" style="394" customWidth="1"/>
    <col min="3095" max="3095" width="0.44140625" style="394" customWidth="1"/>
    <col min="3096" max="3096" width="1.5546875" style="394" customWidth="1"/>
    <col min="3097" max="3097" width="3" style="394" customWidth="1"/>
    <col min="3098" max="3098" width="0.109375" style="394" customWidth="1"/>
    <col min="3099" max="3099" width="0.5546875" style="394" customWidth="1"/>
    <col min="3100" max="3100" width="0.44140625" style="394" customWidth="1"/>
    <col min="3101" max="3101" width="1.5546875" style="394" customWidth="1"/>
    <col min="3102" max="3102" width="4" style="394" customWidth="1"/>
    <col min="3103" max="3103" width="0.33203125" style="394" customWidth="1"/>
    <col min="3104" max="3104" width="0.88671875" style="394" customWidth="1"/>
    <col min="3105" max="3105" width="2.109375" style="394" customWidth="1"/>
    <col min="3106" max="3106" width="2.5546875" style="394" customWidth="1"/>
    <col min="3107" max="3107" width="0.5546875" style="394" customWidth="1"/>
    <col min="3108" max="3108" width="1" style="394" customWidth="1"/>
    <col min="3109" max="3109" width="0.44140625" style="394" customWidth="1"/>
    <col min="3110" max="3110" width="3.21875" style="394" customWidth="1"/>
    <col min="3111" max="3111" width="1.33203125" style="394" customWidth="1"/>
    <col min="3112" max="3112" width="1.6640625" style="394" customWidth="1"/>
    <col min="3113" max="3113" width="2.33203125" style="394" customWidth="1"/>
    <col min="3114" max="3114" width="1.5546875" style="394" customWidth="1"/>
    <col min="3115" max="3115" width="0.44140625" style="394" customWidth="1"/>
    <col min="3116" max="3116" width="0.21875" style="394" customWidth="1"/>
    <col min="3117" max="3117" width="1.88671875" style="394" customWidth="1"/>
    <col min="3118" max="3118" width="2.44140625" style="394" customWidth="1"/>
    <col min="3119" max="3120" width="0" style="394" hidden="1" customWidth="1"/>
    <col min="3121" max="3121" width="1" style="394" customWidth="1"/>
    <col min="3122" max="3122" width="0.77734375" style="394" customWidth="1"/>
    <col min="3123" max="3123" width="1.77734375" style="394" customWidth="1"/>
    <col min="3124" max="3124" width="7.6640625" style="394" customWidth="1"/>
    <col min="3125" max="3328" width="8.88671875" style="394"/>
    <col min="3329" max="3329" width="0.5546875" style="394" customWidth="1"/>
    <col min="3330" max="3330" width="0" style="394" hidden="1" customWidth="1"/>
    <col min="3331" max="3332" width="1.5546875" style="394" customWidth="1"/>
    <col min="3333" max="3333" width="0.21875" style="394" customWidth="1"/>
    <col min="3334" max="3334" width="4.5546875" style="394" customWidth="1"/>
    <col min="3335" max="3335" width="2.33203125" style="394" customWidth="1"/>
    <col min="3336" max="3336" width="0.5546875" style="394" customWidth="1"/>
    <col min="3337" max="3337" width="0.77734375" style="394" customWidth="1"/>
    <col min="3338" max="3338" width="2.21875" style="394" customWidth="1"/>
    <col min="3339" max="3339" width="1" style="394" customWidth="1"/>
    <col min="3340" max="3340" width="0.33203125" style="394" customWidth="1"/>
    <col min="3341" max="3341" width="3.5546875" style="394" customWidth="1"/>
    <col min="3342" max="3342" width="3.109375" style="394" customWidth="1"/>
    <col min="3343" max="3343" width="1.88671875" style="394" customWidth="1"/>
    <col min="3344" max="3344" width="1.5546875" style="394" customWidth="1"/>
    <col min="3345" max="3345" width="7.109375" style="394" customWidth="1"/>
    <col min="3346" max="3346" width="0.77734375" style="394" customWidth="1"/>
    <col min="3347" max="3347" width="0.33203125" style="394" customWidth="1"/>
    <col min="3348" max="3348" width="1.21875" style="394" customWidth="1"/>
    <col min="3349" max="3349" width="0.5546875" style="394" customWidth="1"/>
    <col min="3350" max="3350" width="1.109375" style="394" customWidth="1"/>
    <col min="3351" max="3351" width="0.44140625" style="394" customWidth="1"/>
    <col min="3352" max="3352" width="1.5546875" style="394" customWidth="1"/>
    <col min="3353" max="3353" width="3" style="394" customWidth="1"/>
    <col min="3354" max="3354" width="0.109375" style="394" customWidth="1"/>
    <col min="3355" max="3355" width="0.5546875" style="394" customWidth="1"/>
    <col min="3356" max="3356" width="0.44140625" style="394" customWidth="1"/>
    <col min="3357" max="3357" width="1.5546875" style="394" customWidth="1"/>
    <col min="3358" max="3358" width="4" style="394" customWidth="1"/>
    <col min="3359" max="3359" width="0.33203125" style="394" customWidth="1"/>
    <col min="3360" max="3360" width="0.88671875" style="394" customWidth="1"/>
    <col min="3361" max="3361" width="2.109375" style="394" customWidth="1"/>
    <col min="3362" max="3362" width="2.5546875" style="394" customWidth="1"/>
    <col min="3363" max="3363" width="0.5546875" style="394" customWidth="1"/>
    <col min="3364" max="3364" width="1" style="394" customWidth="1"/>
    <col min="3365" max="3365" width="0.44140625" style="394" customWidth="1"/>
    <col min="3366" max="3366" width="3.21875" style="394" customWidth="1"/>
    <col min="3367" max="3367" width="1.33203125" style="394" customWidth="1"/>
    <col min="3368" max="3368" width="1.6640625" style="394" customWidth="1"/>
    <col min="3369" max="3369" width="2.33203125" style="394" customWidth="1"/>
    <col min="3370" max="3370" width="1.5546875" style="394" customWidth="1"/>
    <col min="3371" max="3371" width="0.44140625" style="394" customWidth="1"/>
    <col min="3372" max="3372" width="0.21875" style="394" customWidth="1"/>
    <col min="3373" max="3373" width="1.88671875" style="394" customWidth="1"/>
    <col min="3374" max="3374" width="2.44140625" style="394" customWidth="1"/>
    <col min="3375" max="3376" width="0" style="394" hidden="1" customWidth="1"/>
    <col min="3377" max="3377" width="1" style="394" customWidth="1"/>
    <col min="3378" max="3378" width="0.77734375" style="394" customWidth="1"/>
    <col min="3379" max="3379" width="1.77734375" style="394" customWidth="1"/>
    <col min="3380" max="3380" width="7.6640625" style="394" customWidth="1"/>
    <col min="3381" max="3584" width="8.88671875" style="394"/>
    <col min="3585" max="3585" width="0.5546875" style="394" customWidth="1"/>
    <col min="3586" max="3586" width="0" style="394" hidden="1" customWidth="1"/>
    <col min="3587" max="3588" width="1.5546875" style="394" customWidth="1"/>
    <col min="3589" max="3589" width="0.21875" style="394" customWidth="1"/>
    <col min="3590" max="3590" width="4.5546875" style="394" customWidth="1"/>
    <col min="3591" max="3591" width="2.33203125" style="394" customWidth="1"/>
    <col min="3592" max="3592" width="0.5546875" style="394" customWidth="1"/>
    <col min="3593" max="3593" width="0.77734375" style="394" customWidth="1"/>
    <col min="3594" max="3594" width="2.21875" style="394" customWidth="1"/>
    <col min="3595" max="3595" width="1" style="394" customWidth="1"/>
    <col min="3596" max="3596" width="0.33203125" style="394" customWidth="1"/>
    <col min="3597" max="3597" width="3.5546875" style="394" customWidth="1"/>
    <col min="3598" max="3598" width="3.109375" style="394" customWidth="1"/>
    <col min="3599" max="3599" width="1.88671875" style="394" customWidth="1"/>
    <col min="3600" max="3600" width="1.5546875" style="394" customWidth="1"/>
    <col min="3601" max="3601" width="7.109375" style="394" customWidth="1"/>
    <col min="3602" max="3602" width="0.77734375" style="394" customWidth="1"/>
    <col min="3603" max="3603" width="0.33203125" style="394" customWidth="1"/>
    <col min="3604" max="3604" width="1.21875" style="394" customWidth="1"/>
    <col min="3605" max="3605" width="0.5546875" style="394" customWidth="1"/>
    <col min="3606" max="3606" width="1.109375" style="394" customWidth="1"/>
    <col min="3607" max="3607" width="0.44140625" style="394" customWidth="1"/>
    <col min="3608" max="3608" width="1.5546875" style="394" customWidth="1"/>
    <col min="3609" max="3609" width="3" style="394" customWidth="1"/>
    <col min="3610" max="3610" width="0.109375" style="394" customWidth="1"/>
    <col min="3611" max="3611" width="0.5546875" style="394" customWidth="1"/>
    <col min="3612" max="3612" width="0.44140625" style="394" customWidth="1"/>
    <col min="3613" max="3613" width="1.5546875" style="394" customWidth="1"/>
    <col min="3614" max="3614" width="4" style="394" customWidth="1"/>
    <col min="3615" max="3615" width="0.33203125" style="394" customWidth="1"/>
    <col min="3616" max="3616" width="0.88671875" style="394" customWidth="1"/>
    <col min="3617" max="3617" width="2.109375" style="394" customWidth="1"/>
    <col min="3618" max="3618" width="2.5546875" style="394" customWidth="1"/>
    <col min="3619" max="3619" width="0.5546875" style="394" customWidth="1"/>
    <col min="3620" max="3620" width="1" style="394" customWidth="1"/>
    <col min="3621" max="3621" width="0.44140625" style="394" customWidth="1"/>
    <col min="3622" max="3622" width="3.21875" style="394" customWidth="1"/>
    <col min="3623" max="3623" width="1.33203125" style="394" customWidth="1"/>
    <col min="3624" max="3624" width="1.6640625" style="394" customWidth="1"/>
    <col min="3625" max="3625" width="2.33203125" style="394" customWidth="1"/>
    <col min="3626" max="3626" width="1.5546875" style="394" customWidth="1"/>
    <col min="3627" max="3627" width="0.44140625" style="394" customWidth="1"/>
    <col min="3628" max="3628" width="0.21875" style="394" customWidth="1"/>
    <col min="3629" max="3629" width="1.88671875" style="394" customWidth="1"/>
    <col min="3630" max="3630" width="2.44140625" style="394" customWidth="1"/>
    <col min="3631" max="3632" width="0" style="394" hidden="1" customWidth="1"/>
    <col min="3633" max="3633" width="1" style="394" customWidth="1"/>
    <col min="3634" max="3634" width="0.77734375" style="394" customWidth="1"/>
    <col min="3635" max="3635" width="1.77734375" style="394" customWidth="1"/>
    <col min="3636" max="3636" width="7.6640625" style="394" customWidth="1"/>
    <col min="3637" max="3840" width="8.88671875" style="394"/>
    <col min="3841" max="3841" width="0.5546875" style="394" customWidth="1"/>
    <col min="3842" max="3842" width="0" style="394" hidden="1" customWidth="1"/>
    <col min="3843" max="3844" width="1.5546875" style="394" customWidth="1"/>
    <col min="3845" max="3845" width="0.21875" style="394" customWidth="1"/>
    <col min="3846" max="3846" width="4.5546875" style="394" customWidth="1"/>
    <col min="3847" max="3847" width="2.33203125" style="394" customWidth="1"/>
    <col min="3848" max="3848" width="0.5546875" style="394" customWidth="1"/>
    <col min="3849" max="3849" width="0.77734375" style="394" customWidth="1"/>
    <col min="3850" max="3850" width="2.21875" style="394" customWidth="1"/>
    <col min="3851" max="3851" width="1" style="394" customWidth="1"/>
    <col min="3852" max="3852" width="0.33203125" style="394" customWidth="1"/>
    <col min="3853" max="3853" width="3.5546875" style="394" customWidth="1"/>
    <col min="3854" max="3854" width="3.109375" style="394" customWidth="1"/>
    <col min="3855" max="3855" width="1.88671875" style="394" customWidth="1"/>
    <col min="3856" max="3856" width="1.5546875" style="394" customWidth="1"/>
    <col min="3857" max="3857" width="7.109375" style="394" customWidth="1"/>
    <col min="3858" max="3858" width="0.77734375" style="394" customWidth="1"/>
    <col min="3859" max="3859" width="0.33203125" style="394" customWidth="1"/>
    <col min="3860" max="3860" width="1.21875" style="394" customWidth="1"/>
    <col min="3861" max="3861" width="0.5546875" style="394" customWidth="1"/>
    <col min="3862" max="3862" width="1.109375" style="394" customWidth="1"/>
    <col min="3863" max="3863" width="0.44140625" style="394" customWidth="1"/>
    <col min="3864" max="3864" width="1.5546875" style="394" customWidth="1"/>
    <col min="3865" max="3865" width="3" style="394" customWidth="1"/>
    <col min="3866" max="3866" width="0.109375" style="394" customWidth="1"/>
    <col min="3867" max="3867" width="0.5546875" style="394" customWidth="1"/>
    <col min="3868" max="3868" width="0.44140625" style="394" customWidth="1"/>
    <col min="3869" max="3869" width="1.5546875" style="394" customWidth="1"/>
    <col min="3870" max="3870" width="4" style="394" customWidth="1"/>
    <col min="3871" max="3871" width="0.33203125" style="394" customWidth="1"/>
    <col min="3872" max="3872" width="0.88671875" style="394" customWidth="1"/>
    <col min="3873" max="3873" width="2.109375" style="394" customWidth="1"/>
    <col min="3874" max="3874" width="2.5546875" style="394" customWidth="1"/>
    <col min="3875" max="3875" width="0.5546875" style="394" customWidth="1"/>
    <col min="3876" max="3876" width="1" style="394" customWidth="1"/>
    <col min="3877" max="3877" width="0.44140625" style="394" customWidth="1"/>
    <col min="3878" max="3878" width="3.21875" style="394" customWidth="1"/>
    <col min="3879" max="3879" width="1.33203125" style="394" customWidth="1"/>
    <col min="3880" max="3880" width="1.6640625" style="394" customWidth="1"/>
    <col min="3881" max="3881" width="2.33203125" style="394" customWidth="1"/>
    <col min="3882" max="3882" width="1.5546875" style="394" customWidth="1"/>
    <col min="3883" max="3883" width="0.44140625" style="394" customWidth="1"/>
    <col min="3884" max="3884" width="0.21875" style="394" customWidth="1"/>
    <col min="3885" max="3885" width="1.88671875" style="394" customWidth="1"/>
    <col min="3886" max="3886" width="2.44140625" style="394" customWidth="1"/>
    <col min="3887" max="3888" width="0" style="394" hidden="1" customWidth="1"/>
    <col min="3889" max="3889" width="1" style="394" customWidth="1"/>
    <col min="3890" max="3890" width="0.77734375" style="394" customWidth="1"/>
    <col min="3891" max="3891" width="1.77734375" style="394" customWidth="1"/>
    <col min="3892" max="3892" width="7.6640625" style="394" customWidth="1"/>
    <col min="3893" max="4096" width="8.88671875" style="394"/>
    <col min="4097" max="4097" width="0.5546875" style="394" customWidth="1"/>
    <col min="4098" max="4098" width="0" style="394" hidden="1" customWidth="1"/>
    <col min="4099" max="4100" width="1.5546875" style="394" customWidth="1"/>
    <col min="4101" max="4101" width="0.21875" style="394" customWidth="1"/>
    <col min="4102" max="4102" width="4.5546875" style="394" customWidth="1"/>
    <col min="4103" max="4103" width="2.33203125" style="394" customWidth="1"/>
    <col min="4104" max="4104" width="0.5546875" style="394" customWidth="1"/>
    <col min="4105" max="4105" width="0.77734375" style="394" customWidth="1"/>
    <col min="4106" max="4106" width="2.21875" style="394" customWidth="1"/>
    <col min="4107" max="4107" width="1" style="394" customWidth="1"/>
    <col min="4108" max="4108" width="0.33203125" style="394" customWidth="1"/>
    <col min="4109" max="4109" width="3.5546875" style="394" customWidth="1"/>
    <col min="4110" max="4110" width="3.109375" style="394" customWidth="1"/>
    <col min="4111" max="4111" width="1.88671875" style="394" customWidth="1"/>
    <col min="4112" max="4112" width="1.5546875" style="394" customWidth="1"/>
    <col min="4113" max="4113" width="7.109375" style="394" customWidth="1"/>
    <col min="4114" max="4114" width="0.77734375" style="394" customWidth="1"/>
    <col min="4115" max="4115" width="0.33203125" style="394" customWidth="1"/>
    <col min="4116" max="4116" width="1.21875" style="394" customWidth="1"/>
    <col min="4117" max="4117" width="0.5546875" style="394" customWidth="1"/>
    <col min="4118" max="4118" width="1.109375" style="394" customWidth="1"/>
    <col min="4119" max="4119" width="0.44140625" style="394" customWidth="1"/>
    <col min="4120" max="4120" width="1.5546875" style="394" customWidth="1"/>
    <col min="4121" max="4121" width="3" style="394" customWidth="1"/>
    <col min="4122" max="4122" width="0.109375" style="394" customWidth="1"/>
    <col min="4123" max="4123" width="0.5546875" style="394" customWidth="1"/>
    <col min="4124" max="4124" width="0.44140625" style="394" customWidth="1"/>
    <col min="4125" max="4125" width="1.5546875" style="394" customWidth="1"/>
    <col min="4126" max="4126" width="4" style="394" customWidth="1"/>
    <col min="4127" max="4127" width="0.33203125" style="394" customWidth="1"/>
    <col min="4128" max="4128" width="0.88671875" style="394" customWidth="1"/>
    <col min="4129" max="4129" width="2.109375" style="394" customWidth="1"/>
    <col min="4130" max="4130" width="2.5546875" style="394" customWidth="1"/>
    <col min="4131" max="4131" width="0.5546875" style="394" customWidth="1"/>
    <col min="4132" max="4132" width="1" style="394" customWidth="1"/>
    <col min="4133" max="4133" width="0.44140625" style="394" customWidth="1"/>
    <col min="4134" max="4134" width="3.21875" style="394" customWidth="1"/>
    <col min="4135" max="4135" width="1.33203125" style="394" customWidth="1"/>
    <col min="4136" max="4136" width="1.6640625" style="394" customWidth="1"/>
    <col min="4137" max="4137" width="2.33203125" style="394" customWidth="1"/>
    <col min="4138" max="4138" width="1.5546875" style="394" customWidth="1"/>
    <col min="4139" max="4139" width="0.44140625" style="394" customWidth="1"/>
    <col min="4140" max="4140" width="0.21875" style="394" customWidth="1"/>
    <col min="4141" max="4141" width="1.88671875" style="394" customWidth="1"/>
    <col min="4142" max="4142" width="2.44140625" style="394" customWidth="1"/>
    <col min="4143" max="4144" width="0" style="394" hidden="1" customWidth="1"/>
    <col min="4145" max="4145" width="1" style="394" customWidth="1"/>
    <col min="4146" max="4146" width="0.77734375" style="394" customWidth="1"/>
    <col min="4147" max="4147" width="1.77734375" style="394" customWidth="1"/>
    <col min="4148" max="4148" width="7.6640625" style="394" customWidth="1"/>
    <col min="4149" max="4352" width="8.88671875" style="394"/>
    <col min="4353" max="4353" width="0.5546875" style="394" customWidth="1"/>
    <col min="4354" max="4354" width="0" style="394" hidden="1" customWidth="1"/>
    <col min="4355" max="4356" width="1.5546875" style="394" customWidth="1"/>
    <col min="4357" max="4357" width="0.21875" style="394" customWidth="1"/>
    <col min="4358" max="4358" width="4.5546875" style="394" customWidth="1"/>
    <col min="4359" max="4359" width="2.33203125" style="394" customWidth="1"/>
    <col min="4360" max="4360" width="0.5546875" style="394" customWidth="1"/>
    <col min="4361" max="4361" width="0.77734375" style="394" customWidth="1"/>
    <col min="4362" max="4362" width="2.21875" style="394" customWidth="1"/>
    <col min="4363" max="4363" width="1" style="394" customWidth="1"/>
    <col min="4364" max="4364" width="0.33203125" style="394" customWidth="1"/>
    <col min="4365" max="4365" width="3.5546875" style="394" customWidth="1"/>
    <col min="4366" max="4366" width="3.109375" style="394" customWidth="1"/>
    <col min="4367" max="4367" width="1.88671875" style="394" customWidth="1"/>
    <col min="4368" max="4368" width="1.5546875" style="394" customWidth="1"/>
    <col min="4369" max="4369" width="7.109375" style="394" customWidth="1"/>
    <col min="4370" max="4370" width="0.77734375" style="394" customWidth="1"/>
    <col min="4371" max="4371" width="0.33203125" style="394" customWidth="1"/>
    <col min="4372" max="4372" width="1.21875" style="394" customWidth="1"/>
    <col min="4373" max="4373" width="0.5546875" style="394" customWidth="1"/>
    <col min="4374" max="4374" width="1.109375" style="394" customWidth="1"/>
    <col min="4375" max="4375" width="0.44140625" style="394" customWidth="1"/>
    <col min="4376" max="4376" width="1.5546875" style="394" customWidth="1"/>
    <col min="4377" max="4377" width="3" style="394" customWidth="1"/>
    <col min="4378" max="4378" width="0.109375" style="394" customWidth="1"/>
    <col min="4379" max="4379" width="0.5546875" style="394" customWidth="1"/>
    <col min="4380" max="4380" width="0.44140625" style="394" customWidth="1"/>
    <col min="4381" max="4381" width="1.5546875" style="394" customWidth="1"/>
    <col min="4382" max="4382" width="4" style="394" customWidth="1"/>
    <col min="4383" max="4383" width="0.33203125" style="394" customWidth="1"/>
    <col min="4384" max="4384" width="0.88671875" style="394" customWidth="1"/>
    <col min="4385" max="4385" width="2.109375" style="394" customWidth="1"/>
    <col min="4386" max="4386" width="2.5546875" style="394" customWidth="1"/>
    <col min="4387" max="4387" width="0.5546875" style="394" customWidth="1"/>
    <col min="4388" max="4388" width="1" style="394" customWidth="1"/>
    <col min="4389" max="4389" width="0.44140625" style="394" customWidth="1"/>
    <col min="4390" max="4390" width="3.21875" style="394" customWidth="1"/>
    <col min="4391" max="4391" width="1.33203125" style="394" customWidth="1"/>
    <col min="4392" max="4392" width="1.6640625" style="394" customWidth="1"/>
    <col min="4393" max="4393" width="2.33203125" style="394" customWidth="1"/>
    <col min="4394" max="4394" width="1.5546875" style="394" customWidth="1"/>
    <col min="4395" max="4395" width="0.44140625" style="394" customWidth="1"/>
    <col min="4396" max="4396" width="0.21875" style="394" customWidth="1"/>
    <col min="4397" max="4397" width="1.88671875" style="394" customWidth="1"/>
    <col min="4398" max="4398" width="2.44140625" style="394" customWidth="1"/>
    <col min="4399" max="4400" width="0" style="394" hidden="1" customWidth="1"/>
    <col min="4401" max="4401" width="1" style="394" customWidth="1"/>
    <col min="4402" max="4402" width="0.77734375" style="394" customWidth="1"/>
    <col min="4403" max="4403" width="1.77734375" style="394" customWidth="1"/>
    <col min="4404" max="4404" width="7.6640625" style="394" customWidth="1"/>
    <col min="4405" max="4608" width="8.88671875" style="394"/>
    <col min="4609" max="4609" width="0.5546875" style="394" customWidth="1"/>
    <col min="4610" max="4610" width="0" style="394" hidden="1" customWidth="1"/>
    <col min="4611" max="4612" width="1.5546875" style="394" customWidth="1"/>
    <col min="4613" max="4613" width="0.21875" style="394" customWidth="1"/>
    <col min="4614" max="4614" width="4.5546875" style="394" customWidth="1"/>
    <col min="4615" max="4615" width="2.33203125" style="394" customWidth="1"/>
    <col min="4616" max="4616" width="0.5546875" style="394" customWidth="1"/>
    <col min="4617" max="4617" width="0.77734375" style="394" customWidth="1"/>
    <col min="4618" max="4618" width="2.21875" style="394" customWidth="1"/>
    <col min="4619" max="4619" width="1" style="394" customWidth="1"/>
    <col min="4620" max="4620" width="0.33203125" style="394" customWidth="1"/>
    <col min="4621" max="4621" width="3.5546875" style="394" customWidth="1"/>
    <col min="4622" max="4622" width="3.109375" style="394" customWidth="1"/>
    <col min="4623" max="4623" width="1.88671875" style="394" customWidth="1"/>
    <col min="4624" max="4624" width="1.5546875" style="394" customWidth="1"/>
    <col min="4625" max="4625" width="7.109375" style="394" customWidth="1"/>
    <col min="4626" max="4626" width="0.77734375" style="394" customWidth="1"/>
    <col min="4627" max="4627" width="0.33203125" style="394" customWidth="1"/>
    <col min="4628" max="4628" width="1.21875" style="394" customWidth="1"/>
    <col min="4629" max="4629" width="0.5546875" style="394" customWidth="1"/>
    <col min="4630" max="4630" width="1.109375" style="394" customWidth="1"/>
    <col min="4631" max="4631" width="0.44140625" style="394" customWidth="1"/>
    <col min="4632" max="4632" width="1.5546875" style="394" customWidth="1"/>
    <col min="4633" max="4633" width="3" style="394" customWidth="1"/>
    <col min="4634" max="4634" width="0.109375" style="394" customWidth="1"/>
    <col min="4635" max="4635" width="0.5546875" style="394" customWidth="1"/>
    <col min="4636" max="4636" width="0.44140625" style="394" customWidth="1"/>
    <col min="4637" max="4637" width="1.5546875" style="394" customWidth="1"/>
    <col min="4638" max="4638" width="4" style="394" customWidth="1"/>
    <col min="4639" max="4639" width="0.33203125" style="394" customWidth="1"/>
    <col min="4640" max="4640" width="0.88671875" style="394" customWidth="1"/>
    <col min="4641" max="4641" width="2.109375" style="394" customWidth="1"/>
    <col min="4642" max="4642" width="2.5546875" style="394" customWidth="1"/>
    <col min="4643" max="4643" width="0.5546875" style="394" customWidth="1"/>
    <col min="4644" max="4644" width="1" style="394" customWidth="1"/>
    <col min="4645" max="4645" width="0.44140625" style="394" customWidth="1"/>
    <col min="4646" max="4646" width="3.21875" style="394" customWidth="1"/>
    <col min="4647" max="4647" width="1.33203125" style="394" customWidth="1"/>
    <col min="4648" max="4648" width="1.6640625" style="394" customWidth="1"/>
    <col min="4649" max="4649" width="2.33203125" style="394" customWidth="1"/>
    <col min="4650" max="4650" width="1.5546875" style="394" customWidth="1"/>
    <col min="4651" max="4651" width="0.44140625" style="394" customWidth="1"/>
    <col min="4652" max="4652" width="0.21875" style="394" customWidth="1"/>
    <col min="4653" max="4653" width="1.88671875" style="394" customWidth="1"/>
    <col min="4654" max="4654" width="2.44140625" style="394" customWidth="1"/>
    <col min="4655" max="4656" width="0" style="394" hidden="1" customWidth="1"/>
    <col min="4657" max="4657" width="1" style="394" customWidth="1"/>
    <col min="4658" max="4658" width="0.77734375" style="394" customWidth="1"/>
    <col min="4659" max="4659" width="1.77734375" style="394" customWidth="1"/>
    <col min="4660" max="4660" width="7.6640625" style="394" customWidth="1"/>
    <col min="4661" max="4864" width="8.88671875" style="394"/>
    <col min="4865" max="4865" width="0.5546875" style="394" customWidth="1"/>
    <col min="4866" max="4866" width="0" style="394" hidden="1" customWidth="1"/>
    <col min="4867" max="4868" width="1.5546875" style="394" customWidth="1"/>
    <col min="4869" max="4869" width="0.21875" style="394" customWidth="1"/>
    <col min="4870" max="4870" width="4.5546875" style="394" customWidth="1"/>
    <col min="4871" max="4871" width="2.33203125" style="394" customWidth="1"/>
    <col min="4872" max="4872" width="0.5546875" style="394" customWidth="1"/>
    <col min="4873" max="4873" width="0.77734375" style="394" customWidth="1"/>
    <col min="4874" max="4874" width="2.21875" style="394" customWidth="1"/>
    <col min="4875" max="4875" width="1" style="394" customWidth="1"/>
    <col min="4876" max="4876" width="0.33203125" style="394" customWidth="1"/>
    <col min="4877" max="4877" width="3.5546875" style="394" customWidth="1"/>
    <col min="4878" max="4878" width="3.109375" style="394" customWidth="1"/>
    <col min="4879" max="4879" width="1.88671875" style="394" customWidth="1"/>
    <col min="4880" max="4880" width="1.5546875" style="394" customWidth="1"/>
    <col min="4881" max="4881" width="7.109375" style="394" customWidth="1"/>
    <col min="4882" max="4882" width="0.77734375" style="394" customWidth="1"/>
    <col min="4883" max="4883" width="0.33203125" style="394" customWidth="1"/>
    <col min="4884" max="4884" width="1.21875" style="394" customWidth="1"/>
    <col min="4885" max="4885" width="0.5546875" style="394" customWidth="1"/>
    <col min="4886" max="4886" width="1.109375" style="394" customWidth="1"/>
    <col min="4887" max="4887" width="0.44140625" style="394" customWidth="1"/>
    <col min="4888" max="4888" width="1.5546875" style="394" customWidth="1"/>
    <col min="4889" max="4889" width="3" style="394" customWidth="1"/>
    <col min="4890" max="4890" width="0.109375" style="394" customWidth="1"/>
    <col min="4891" max="4891" width="0.5546875" style="394" customWidth="1"/>
    <col min="4892" max="4892" width="0.44140625" style="394" customWidth="1"/>
    <col min="4893" max="4893" width="1.5546875" style="394" customWidth="1"/>
    <col min="4894" max="4894" width="4" style="394" customWidth="1"/>
    <col min="4895" max="4895" width="0.33203125" style="394" customWidth="1"/>
    <col min="4896" max="4896" width="0.88671875" style="394" customWidth="1"/>
    <col min="4897" max="4897" width="2.109375" style="394" customWidth="1"/>
    <col min="4898" max="4898" width="2.5546875" style="394" customWidth="1"/>
    <col min="4899" max="4899" width="0.5546875" style="394" customWidth="1"/>
    <col min="4900" max="4900" width="1" style="394" customWidth="1"/>
    <col min="4901" max="4901" width="0.44140625" style="394" customWidth="1"/>
    <col min="4902" max="4902" width="3.21875" style="394" customWidth="1"/>
    <col min="4903" max="4903" width="1.33203125" style="394" customWidth="1"/>
    <col min="4904" max="4904" width="1.6640625" style="394" customWidth="1"/>
    <col min="4905" max="4905" width="2.33203125" style="394" customWidth="1"/>
    <col min="4906" max="4906" width="1.5546875" style="394" customWidth="1"/>
    <col min="4907" max="4907" width="0.44140625" style="394" customWidth="1"/>
    <col min="4908" max="4908" width="0.21875" style="394" customWidth="1"/>
    <col min="4909" max="4909" width="1.88671875" style="394" customWidth="1"/>
    <col min="4910" max="4910" width="2.44140625" style="394" customWidth="1"/>
    <col min="4911" max="4912" width="0" style="394" hidden="1" customWidth="1"/>
    <col min="4913" max="4913" width="1" style="394" customWidth="1"/>
    <col min="4914" max="4914" width="0.77734375" style="394" customWidth="1"/>
    <col min="4915" max="4915" width="1.77734375" style="394" customWidth="1"/>
    <col min="4916" max="4916" width="7.6640625" style="394" customWidth="1"/>
    <col min="4917" max="5120" width="8.88671875" style="394"/>
    <col min="5121" max="5121" width="0.5546875" style="394" customWidth="1"/>
    <col min="5122" max="5122" width="0" style="394" hidden="1" customWidth="1"/>
    <col min="5123" max="5124" width="1.5546875" style="394" customWidth="1"/>
    <col min="5125" max="5125" width="0.21875" style="394" customWidth="1"/>
    <col min="5126" max="5126" width="4.5546875" style="394" customWidth="1"/>
    <col min="5127" max="5127" width="2.33203125" style="394" customWidth="1"/>
    <col min="5128" max="5128" width="0.5546875" style="394" customWidth="1"/>
    <col min="5129" max="5129" width="0.77734375" style="394" customWidth="1"/>
    <col min="5130" max="5130" width="2.21875" style="394" customWidth="1"/>
    <col min="5131" max="5131" width="1" style="394" customWidth="1"/>
    <col min="5132" max="5132" width="0.33203125" style="394" customWidth="1"/>
    <col min="5133" max="5133" width="3.5546875" style="394" customWidth="1"/>
    <col min="5134" max="5134" width="3.109375" style="394" customWidth="1"/>
    <col min="5135" max="5135" width="1.88671875" style="394" customWidth="1"/>
    <col min="5136" max="5136" width="1.5546875" style="394" customWidth="1"/>
    <col min="5137" max="5137" width="7.109375" style="394" customWidth="1"/>
    <col min="5138" max="5138" width="0.77734375" style="394" customWidth="1"/>
    <col min="5139" max="5139" width="0.33203125" style="394" customWidth="1"/>
    <col min="5140" max="5140" width="1.21875" style="394" customWidth="1"/>
    <col min="5141" max="5141" width="0.5546875" style="394" customWidth="1"/>
    <col min="5142" max="5142" width="1.109375" style="394" customWidth="1"/>
    <col min="5143" max="5143" width="0.44140625" style="394" customWidth="1"/>
    <col min="5144" max="5144" width="1.5546875" style="394" customWidth="1"/>
    <col min="5145" max="5145" width="3" style="394" customWidth="1"/>
    <col min="5146" max="5146" width="0.109375" style="394" customWidth="1"/>
    <col min="5147" max="5147" width="0.5546875" style="394" customWidth="1"/>
    <col min="5148" max="5148" width="0.44140625" style="394" customWidth="1"/>
    <col min="5149" max="5149" width="1.5546875" style="394" customWidth="1"/>
    <col min="5150" max="5150" width="4" style="394" customWidth="1"/>
    <col min="5151" max="5151" width="0.33203125" style="394" customWidth="1"/>
    <col min="5152" max="5152" width="0.88671875" style="394" customWidth="1"/>
    <col min="5153" max="5153" width="2.109375" style="394" customWidth="1"/>
    <col min="5154" max="5154" width="2.5546875" style="394" customWidth="1"/>
    <col min="5155" max="5155" width="0.5546875" style="394" customWidth="1"/>
    <col min="5156" max="5156" width="1" style="394" customWidth="1"/>
    <col min="5157" max="5157" width="0.44140625" style="394" customWidth="1"/>
    <col min="5158" max="5158" width="3.21875" style="394" customWidth="1"/>
    <col min="5159" max="5159" width="1.33203125" style="394" customWidth="1"/>
    <col min="5160" max="5160" width="1.6640625" style="394" customWidth="1"/>
    <col min="5161" max="5161" width="2.33203125" style="394" customWidth="1"/>
    <col min="5162" max="5162" width="1.5546875" style="394" customWidth="1"/>
    <col min="5163" max="5163" width="0.44140625" style="394" customWidth="1"/>
    <col min="5164" max="5164" width="0.21875" style="394" customWidth="1"/>
    <col min="5165" max="5165" width="1.88671875" style="394" customWidth="1"/>
    <col min="5166" max="5166" width="2.44140625" style="394" customWidth="1"/>
    <col min="5167" max="5168" width="0" style="394" hidden="1" customWidth="1"/>
    <col min="5169" max="5169" width="1" style="394" customWidth="1"/>
    <col min="5170" max="5170" width="0.77734375" style="394" customWidth="1"/>
    <col min="5171" max="5171" width="1.77734375" style="394" customWidth="1"/>
    <col min="5172" max="5172" width="7.6640625" style="394" customWidth="1"/>
    <col min="5173" max="5376" width="8.88671875" style="394"/>
    <col min="5377" max="5377" width="0.5546875" style="394" customWidth="1"/>
    <col min="5378" max="5378" width="0" style="394" hidden="1" customWidth="1"/>
    <col min="5379" max="5380" width="1.5546875" style="394" customWidth="1"/>
    <col min="5381" max="5381" width="0.21875" style="394" customWidth="1"/>
    <col min="5382" max="5382" width="4.5546875" style="394" customWidth="1"/>
    <col min="5383" max="5383" width="2.33203125" style="394" customWidth="1"/>
    <col min="5384" max="5384" width="0.5546875" style="394" customWidth="1"/>
    <col min="5385" max="5385" width="0.77734375" style="394" customWidth="1"/>
    <col min="5386" max="5386" width="2.21875" style="394" customWidth="1"/>
    <col min="5387" max="5387" width="1" style="394" customWidth="1"/>
    <col min="5388" max="5388" width="0.33203125" style="394" customWidth="1"/>
    <col min="5389" max="5389" width="3.5546875" style="394" customWidth="1"/>
    <col min="5390" max="5390" width="3.109375" style="394" customWidth="1"/>
    <col min="5391" max="5391" width="1.88671875" style="394" customWidth="1"/>
    <col min="5392" max="5392" width="1.5546875" style="394" customWidth="1"/>
    <col min="5393" max="5393" width="7.109375" style="394" customWidth="1"/>
    <col min="5394" max="5394" width="0.77734375" style="394" customWidth="1"/>
    <col min="5395" max="5395" width="0.33203125" style="394" customWidth="1"/>
    <col min="5396" max="5396" width="1.21875" style="394" customWidth="1"/>
    <col min="5397" max="5397" width="0.5546875" style="394" customWidth="1"/>
    <col min="5398" max="5398" width="1.109375" style="394" customWidth="1"/>
    <col min="5399" max="5399" width="0.44140625" style="394" customWidth="1"/>
    <col min="5400" max="5400" width="1.5546875" style="394" customWidth="1"/>
    <col min="5401" max="5401" width="3" style="394" customWidth="1"/>
    <col min="5402" max="5402" width="0.109375" style="394" customWidth="1"/>
    <col min="5403" max="5403" width="0.5546875" style="394" customWidth="1"/>
    <col min="5404" max="5404" width="0.44140625" style="394" customWidth="1"/>
    <col min="5405" max="5405" width="1.5546875" style="394" customWidth="1"/>
    <col min="5406" max="5406" width="4" style="394" customWidth="1"/>
    <col min="5407" max="5407" width="0.33203125" style="394" customWidth="1"/>
    <col min="5408" max="5408" width="0.88671875" style="394" customWidth="1"/>
    <col min="5409" max="5409" width="2.109375" style="394" customWidth="1"/>
    <col min="5410" max="5410" width="2.5546875" style="394" customWidth="1"/>
    <col min="5411" max="5411" width="0.5546875" style="394" customWidth="1"/>
    <col min="5412" max="5412" width="1" style="394" customWidth="1"/>
    <col min="5413" max="5413" width="0.44140625" style="394" customWidth="1"/>
    <col min="5414" max="5414" width="3.21875" style="394" customWidth="1"/>
    <col min="5415" max="5415" width="1.33203125" style="394" customWidth="1"/>
    <col min="5416" max="5416" width="1.6640625" style="394" customWidth="1"/>
    <col min="5417" max="5417" width="2.33203125" style="394" customWidth="1"/>
    <col min="5418" max="5418" width="1.5546875" style="394" customWidth="1"/>
    <col min="5419" max="5419" width="0.44140625" style="394" customWidth="1"/>
    <col min="5420" max="5420" width="0.21875" style="394" customWidth="1"/>
    <col min="5421" max="5421" width="1.88671875" style="394" customWidth="1"/>
    <col min="5422" max="5422" width="2.44140625" style="394" customWidth="1"/>
    <col min="5423" max="5424" width="0" style="394" hidden="1" customWidth="1"/>
    <col min="5425" max="5425" width="1" style="394" customWidth="1"/>
    <col min="5426" max="5426" width="0.77734375" style="394" customWidth="1"/>
    <col min="5427" max="5427" width="1.77734375" style="394" customWidth="1"/>
    <col min="5428" max="5428" width="7.6640625" style="394" customWidth="1"/>
    <col min="5429" max="5632" width="8.88671875" style="394"/>
    <col min="5633" max="5633" width="0.5546875" style="394" customWidth="1"/>
    <col min="5634" max="5634" width="0" style="394" hidden="1" customWidth="1"/>
    <col min="5635" max="5636" width="1.5546875" style="394" customWidth="1"/>
    <col min="5637" max="5637" width="0.21875" style="394" customWidth="1"/>
    <col min="5638" max="5638" width="4.5546875" style="394" customWidth="1"/>
    <col min="5639" max="5639" width="2.33203125" style="394" customWidth="1"/>
    <col min="5640" max="5640" width="0.5546875" style="394" customWidth="1"/>
    <col min="5641" max="5641" width="0.77734375" style="394" customWidth="1"/>
    <col min="5642" max="5642" width="2.21875" style="394" customWidth="1"/>
    <col min="5643" max="5643" width="1" style="394" customWidth="1"/>
    <col min="5644" max="5644" width="0.33203125" style="394" customWidth="1"/>
    <col min="5645" max="5645" width="3.5546875" style="394" customWidth="1"/>
    <col min="5646" max="5646" width="3.109375" style="394" customWidth="1"/>
    <col min="5647" max="5647" width="1.88671875" style="394" customWidth="1"/>
    <col min="5648" max="5648" width="1.5546875" style="394" customWidth="1"/>
    <col min="5649" max="5649" width="7.109375" style="394" customWidth="1"/>
    <col min="5650" max="5650" width="0.77734375" style="394" customWidth="1"/>
    <col min="5651" max="5651" width="0.33203125" style="394" customWidth="1"/>
    <col min="5652" max="5652" width="1.21875" style="394" customWidth="1"/>
    <col min="5653" max="5653" width="0.5546875" style="394" customWidth="1"/>
    <col min="5654" max="5654" width="1.109375" style="394" customWidth="1"/>
    <col min="5655" max="5655" width="0.44140625" style="394" customWidth="1"/>
    <col min="5656" max="5656" width="1.5546875" style="394" customWidth="1"/>
    <col min="5657" max="5657" width="3" style="394" customWidth="1"/>
    <col min="5658" max="5658" width="0.109375" style="394" customWidth="1"/>
    <col min="5659" max="5659" width="0.5546875" style="394" customWidth="1"/>
    <col min="5660" max="5660" width="0.44140625" style="394" customWidth="1"/>
    <col min="5661" max="5661" width="1.5546875" style="394" customWidth="1"/>
    <col min="5662" max="5662" width="4" style="394" customWidth="1"/>
    <col min="5663" max="5663" width="0.33203125" style="394" customWidth="1"/>
    <col min="5664" max="5664" width="0.88671875" style="394" customWidth="1"/>
    <col min="5665" max="5665" width="2.109375" style="394" customWidth="1"/>
    <col min="5666" max="5666" width="2.5546875" style="394" customWidth="1"/>
    <col min="5667" max="5667" width="0.5546875" style="394" customWidth="1"/>
    <col min="5668" max="5668" width="1" style="394" customWidth="1"/>
    <col min="5669" max="5669" width="0.44140625" style="394" customWidth="1"/>
    <col min="5670" max="5670" width="3.21875" style="394" customWidth="1"/>
    <col min="5671" max="5671" width="1.33203125" style="394" customWidth="1"/>
    <col min="5672" max="5672" width="1.6640625" style="394" customWidth="1"/>
    <col min="5673" max="5673" width="2.33203125" style="394" customWidth="1"/>
    <col min="5674" max="5674" width="1.5546875" style="394" customWidth="1"/>
    <col min="5675" max="5675" width="0.44140625" style="394" customWidth="1"/>
    <col min="5676" max="5676" width="0.21875" style="394" customWidth="1"/>
    <col min="5677" max="5677" width="1.88671875" style="394" customWidth="1"/>
    <col min="5678" max="5678" width="2.44140625" style="394" customWidth="1"/>
    <col min="5679" max="5680" width="0" style="394" hidden="1" customWidth="1"/>
    <col min="5681" max="5681" width="1" style="394" customWidth="1"/>
    <col min="5682" max="5682" width="0.77734375" style="394" customWidth="1"/>
    <col min="5683" max="5683" width="1.77734375" style="394" customWidth="1"/>
    <col min="5684" max="5684" width="7.6640625" style="394" customWidth="1"/>
    <col min="5685" max="5888" width="8.88671875" style="394"/>
    <col min="5889" max="5889" width="0.5546875" style="394" customWidth="1"/>
    <col min="5890" max="5890" width="0" style="394" hidden="1" customWidth="1"/>
    <col min="5891" max="5892" width="1.5546875" style="394" customWidth="1"/>
    <col min="5893" max="5893" width="0.21875" style="394" customWidth="1"/>
    <col min="5894" max="5894" width="4.5546875" style="394" customWidth="1"/>
    <col min="5895" max="5895" width="2.33203125" style="394" customWidth="1"/>
    <col min="5896" max="5896" width="0.5546875" style="394" customWidth="1"/>
    <col min="5897" max="5897" width="0.77734375" style="394" customWidth="1"/>
    <col min="5898" max="5898" width="2.21875" style="394" customWidth="1"/>
    <col min="5899" max="5899" width="1" style="394" customWidth="1"/>
    <col min="5900" max="5900" width="0.33203125" style="394" customWidth="1"/>
    <col min="5901" max="5901" width="3.5546875" style="394" customWidth="1"/>
    <col min="5902" max="5902" width="3.109375" style="394" customWidth="1"/>
    <col min="5903" max="5903" width="1.88671875" style="394" customWidth="1"/>
    <col min="5904" max="5904" width="1.5546875" style="394" customWidth="1"/>
    <col min="5905" max="5905" width="7.109375" style="394" customWidth="1"/>
    <col min="5906" max="5906" width="0.77734375" style="394" customWidth="1"/>
    <col min="5907" max="5907" width="0.33203125" style="394" customWidth="1"/>
    <col min="5908" max="5908" width="1.21875" style="394" customWidth="1"/>
    <col min="5909" max="5909" width="0.5546875" style="394" customWidth="1"/>
    <col min="5910" max="5910" width="1.109375" style="394" customWidth="1"/>
    <col min="5911" max="5911" width="0.44140625" style="394" customWidth="1"/>
    <col min="5912" max="5912" width="1.5546875" style="394" customWidth="1"/>
    <col min="5913" max="5913" width="3" style="394" customWidth="1"/>
    <col min="5914" max="5914" width="0.109375" style="394" customWidth="1"/>
    <col min="5915" max="5915" width="0.5546875" style="394" customWidth="1"/>
    <col min="5916" max="5916" width="0.44140625" style="394" customWidth="1"/>
    <col min="5917" max="5917" width="1.5546875" style="394" customWidth="1"/>
    <col min="5918" max="5918" width="4" style="394" customWidth="1"/>
    <col min="5919" max="5919" width="0.33203125" style="394" customWidth="1"/>
    <col min="5920" max="5920" width="0.88671875" style="394" customWidth="1"/>
    <col min="5921" max="5921" width="2.109375" style="394" customWidth="1"/>
    <col min="5922" max="5922" width="2.5546875" style="394" customWidth="1"/>
    <col min="5923" max="5923" width="0.5546875" style="394" customWidth="1"/>
    <col min="5924" max="5924" width="1" style="394" customWidth="1"/>
    <col min="5925" max="5925" width="0.44140625" style="394" customWidth="1"/>
    <col min="5926" max="5926" width="3.21875" style="394" customWidth="1"/>
    <col min="5927" max="5927" width="1.33203125" style="394" customWidth="1"/>
    <col min="5928" max="5928" width="1.6640625" style="394" customWidth="1"/>
    <col min="5929" max="5929" width="2.33203125" style="394" customWidth="1"/>
    <col min="5930" max="5930" width="1.5546875" style="394" customWidth="1"/>
    <col min="5931" max="5931" width="0.44140625" style="394" customWidth="1"/>
    <col min="5932" max="5932" width="0.21875" style="394" customWidth="1"/>
    <col min="5933" max="5933" width="1.88671875" style="394" customWidth="1"/>
    <col min="5934" max="5934" width="2.44140625" style="394" customWidth="1"/>
    <col min="5935" max="5936" width="0" style="394" hidden="1" customWidth="1"/>
    <col min="5937" max="5937" width="1" style="394" customWidth="1"/>
    <col min="5938" max="5938" width="0.77734375" style="394" customWidth="1"/>
    <col min="5939" max="5939" width="1.77734375" style="394" customWidth="1"/>
    <col min="5940" max="5940" width="7.6640625" style="394" customWidth="1"/>
    <col min="5941" max="6144" width="8.88671875" style="394"/>
    <col min="6145" max="6145" width="0.5546875" style="394" customWidth="1"/>
    <col min="6146" max="6146" width="0" style="394" hidden="1" customWidth="1"/>
    <col min="6147" max="6148" width="1.5546875" style="394" customWidth="1"/>
    <col min="6149" max="6149" width="0.21875" style="394" customWidth="1"/>
    <col min="6150" max="6150" width="4.5546875" style="394" customWidth="1"/>
    <col min="6151" max="6151" width="2.33203125" style="394" customWidth="1"/>
    <col min="6152" max="6152" width="0.5546875" style="394" customWidth="1"/>
    <col min="6153" max="6153" width="0.77734375" style="394" customWidth="1"/>
    <col min="6154" max="6154" width="2.21875" style="394" customWidth="1"/>
    <col min="6155" max="6155" width="1" style="394" customWidth="1"/>
    <col min="6156" max="6156" width="0.33203125" style="394" customWidth="1"/>
    <col min="6157" max="6157" width="3.5546875" style="394" customWidth="1"/>
    <col min="6158" max="6158" width="3.109375" style="394" customWidth="1"/>
    <col min="6159" max="6159" width="1.88671875" style="394" customWidth="1"/>
    <col min="6160" max="6160" width="1.5546875" style="394" customWidth="1"/>
    <col min="6161" max="6161" width="7.109375" style="394" customWidth="1"/>
    <col min="6162" max="6162" width="0.77734375" style="394" customWidth="1"/>
    <col min="6163" max="6163" width="0.33203125" style="394" customWidth="1"/>
    <col min="6164" max="6164" width="1.21875" style="394" customWidth="1"/>
    <col min="6165" max="6165" width="0.5546875" style="394" customWidth="1"/>
    <col min="6166" max="6166" width="1.109375" style="394" customWidth="1"/>
    <col min="6167" max="6167" width="0.44140625" style="394" customWidth="1"/>
    <col min="6168" max="6168" width="1.5546875" style="394" customWidth="1"/>
    <col min="6169" max="6169" width="3" style="394" customWidth="1"/>
    <col min="6170" max="6170" width="0.109375" style="394" customWidth="1"/>
    <col min="6171" max="6171" width="0.5546875" style="394" customWidth="1"/>
    <col min="6172" max="6172" width="0.44140625" style="394" customWidth="1"/>
    <col min="6173" max="6173" width="1.5546875" style="394" customWidth="1"/>
    <col min="6174" max="6174" width="4" style="394" customWidth="1"/>
    <col min="6175" max="6175" width="0.33203125" style="394" customWidth="1"/>
    <col min="6176" max="6176" width="0.88671875" style="394" customWidth="1"/>
    <col min="6177" max="6177" width="2.109375" style="394" customWidth="1"/>
    <col min="6178" max="6178" width="2.5546875" style="394" customWidth="1"/>
    <col min="6179" max="6179" width="0.5546875" style="394" customWidth="1"/>
    <col min="6180" max="6180" width="1" style="394" customWidth="1"/>
    <col min="6181" max="6181" width="0.44140625" style="394" customWidth="1"/>
    <col min="6182" max="6182" width="3.21875" style="394" customWidth="1"/>
    <col min="6183" max="6183" width="1.33203125" style="394" customWidth="1"/>
    <col min="6184" max="6184" width="1.6640625" style="394" customWidth="1"/>
    <col min="6185" max="6185" width="2.33203125" style="394" customWidth="1"/>
    <col min="6186" max="6186" width="1.5546875" style="394" customWidth="1"/>
    <col min="6187" max="6187" width="0.44140625" style="394" customWidth="1"/>
    <col min="6188" max="6188" width="0.21875" style="394" customWidth="1"/>
    <col min="6189" max="6189" width="1.88671875" style="394" customWidth="1"/>
    <col min="6190" max="6190" width="2.44140625" style="394" customWidth="1"/>
    <col min="6191" max="6192" width="0" style="394" hidden="1" customWidth="1"/>
    <col min="6193" max="6193" width="1" style="394" customWidth="1"/>
    <col min="6194" max="6194" width="0.77734375" style="394" customWidth="1"/>
    <col min="6195" max="6195" width="1.77734375" style="394" customWidth="1"/>
    <col min="6196" max="6196" width="7.6640625" style="394" customWidth="1"/>
    <col min="6197" max="6400" width="8.88671875" style="394"/>
    <col min="6401" max="6401" width="0.5546875" style="394" customWidth="1"/>
    <col min="6402" max="6402" width="0" style="394" hidden="1" customWidth="1"/>
    <col min="6403" max="6404" width="1.5546875" style="394" customWidth="1"/>
    <col min="6405" max="6405" width="0.21875" style="394" customWidth="1"/>
    <col min="6406" max="6406" width="4.5546875" style="394" customWidth="1"/>
    <col min="6407" max="6407" width="2.33203125" style="394" customWidth="1"/>
    <col min="6408" max="6408" width="0.5546875" style="394" customWidth="1"/>
    <col min="6409" max="6409" width="0.77734375" style="394" customWidth="1"/>
    <col min="6410" max="6410" width="2.21875" style="394" customWidth="1"/>
    <col min="6411" max="6411" width="1" style="394" customWidth="1"/>
    <col min="6412" max="6412" width="0.33203125" style="394" customWidth="1"/>
    <col min="6413" max="6413" width="3.5546875" style="394" customWidth="1"/>
    <col min="6414" max="6414" width="3.109375" style="394" customWidth="1"/>
    <col min="6415" max="6415" width="1.88671875" style="394" customWidth="1"/>
    <col min="6416" max="6416" width="1.5546875" style="394" customWidth="1"/>
    <col min="6417" max="6417" width="7.109375" style="394" customWidth="1"/>
    <col min="6418" max="6418" width="0.77734375" style="394" customWidth="1"/>
    <col min="6419" max="6419" width="0.33203125" style="394" customWidth="1"/>
    <col min="6420" max="6420" width="1.21875" style="394" customWidth="1"/>
    <col min="6421" max="6421" width="0.5546875" style="394" customWidth="1"/>
    <col min="6422" max="6422" width="1.109375" style="394" customWidth="1"/>
    <col min="6423" max="6423" width="0.44140625" style="394" customWidth="1"/>
    <col min="6424" max="6424" width="1.5546875" style="394" customWidth="1"/>
    <col min="6425" max="6425" width="3" style="394" customWidth="1"/>
    <col min="6426" max="6426" width="0.109375" style="394" customWidth="1"/>
    <col min="6427" max="6427" width="0.5546875" style="394" customWidth="1"/>
    <col min="6428" max="6428" width="0.44140625" style="394" customWidth="1"/>
    <col min="6429" max="6429" width="1.5546875" style="394" customWidth="1"/>
    <col min="6430" max="6430" width="4" style="394" customWidth="1"/>
    <col min="6431" max="6431" width="0.33203125" style="394" customWidth="1"/>
    <col min="6432" max="6432" width="0.88671875" style="394" customWidth="1"/>
    <col min="6433" max="6433" width="2.109375" style="394" customWidth="1"/>
    <col min="6434" max="6434" width="2.5546875" style="394" customWidth="1"/>
    <col min="6435" max="6435" width="0.5546875" style="394" customWidth="1"/>
    <col min="6436" max="6436" width="1" style="394" customWidth="1"/>
    <col min="6437" max="6437" width="0.44140625" style="394" customWidth="1"/>
    <col min="6438" max="6438" width="3.21875" style="394" customWidth="1"/>
    <col min="6439" max="6439" width="1.33203125" style="394" customWidth="1"/>
    <col min="6440" max="6440" width="1.6640625" style="394" customWidth="1"/>
    <col min="6441" max="6441" width="2.33203125" style="394" customWidth="1"/>
    <col min="6442" max="6442" width="1.5546875" style="394" customWidth="1"/>
    <col min="6443" max="6443" width="0.44140625" style="394" customWidth="1"/>
    <col min="6444" max="6444" width="0.21875" style="394" customWidth="1"/>
    <col min="6445" max="6445" width="1.88671875" style="394" customWidth="1"/>
    <col min="6446" max="6446" width="2.44140625" style="394" customWidth="1"/>
    <col min="6447" max="6448" width="0" style="394" hidden="1" customWidth="1"/>
    <col min="6449" max="6449" width="1" style="394" customWidth="1"/>
    <col min="6450" max="6450" width="0.77734375" style="394" customWidth="1"/>
    <col min="6451" max="6451" width="1.77734375" style="394" customWidth="1"/>
    <col min="6452" max="6452" width="7.6640625" style="394" customWidth="1"/>
    <col min="6453" max="6656" width="8.88671875" style="394"/>
    <col min="6657" max="6657" width="0.5546875" style="394" customWidth="1"/>
    <col min="6658" max="6658" width="0" style="394" hidden="1" customWidth="1"/>
    <col min="6659" max="6660" width="1.5546875" style="394" customWidth="1"/>
    <col min="6661" max="6661" width="0.21875" style="394" customWidth="1"/>
    <col min="6662" max="6662" width="4.5546875" style="394" customWidth="1"/>
    <col min="6663" max="6663" width="2.33203125" style="394" customWidth="1"/>
    <col min="6664" max="6664" width="0.5546875" style="394" customWidth="1"/>
    <col min="6665" max="6665" width="0.77734375" style="394" customWidth="1"/>
    <col min="6666" max="6666" width="2.21875" style="394" customWidth="1"/>
    <col min="6667" max="6667" width="1" style="394" customWidth="1"/>
    <col min="6668" max="6668" width="0.33203125" style="394" customWidth="1"/>
    <col min="6669" max="6669" width="3.5546875" style="394" customWidth="1"/>
    <col min="6670" max="6670" width="3.109375" style="394" customWidth="1"/>
    <col min="6671" max="6671" width="1.88671875" style="394" customWidth="1"/>
    <col min="6672" max="6672" width="1.5546875" style="394" customWidth="1"/>
    <col min="6673" max="6673" width="7.109375" style="394" customWidth="1"/>
    <col min="6674" max="6674" width="0.77734375" style="394" customWidth="1"/>
    <col min="6675" max="6675" width="0.33203125" style="394" customWidth="1"/>
    <col min="6676" max="6676" width="1.21875" style="394" customWidth="1"/>
    <col min="6677" max="6677" width="0.5546875" style="394" customWidth="1"/>
    <col min="6678" max="6678" width="1.109375" style="394" customWidth="1"/>
    <col min="6679" max="6679" width="0.44140625" style="394" customWidth="1"/>
    <col min="6680" max="6680" width="1.5546875" style="394" customWidth="1"/>
    <col min="6681" max="6681" width="3" style="394" customWidth="1"/>
    <col min="6682" max="6682" width="0.109375" style="394" customWidth="1"/>
    <col min="6683" max="6683" width="0.5546875" style="394" customWidth="1"/>
    <col min="6684" max="6684" width="0.44140625" style="394" customWidth="1"/>
    <col min="6685" max="6685" width="1.5546875" style="394" customWidth="1"/>
    <col min="6686" max="6686" width="4" style="394" customWidth="1"/>
    <col min="6687" max="6687" width="0.33203125" style="394" customWidth="1"/>
    <col min="6688" max="6688" width="0.88671875" style="394" customWidth="1"/>
    <col min="6689" max="6689" width="2.109375" style="394" customWidth="1"/>
    <col min="6690" max="6690" width="2.5546875" style="394" customWidth="1"/>
    <col min="6691" max="6691" width="0.5546875" style="394" customWidth="1"/>
    <col min="6692" max="6692" width="1" style="394" customWidth="1"/>
    <col min="6693" max="6693" width="0.44140625" style="394" customWidth="1"/>
    <col min="6694" max="6694" width="3.21875" style="394" customWidth="1"/>
    <col min="6695" max="6695" width="1.33203125" style="394" customWidth="1"/>
    <col min="6696" max="6696" width="1.6640625" style="394" customWidth="1"/>
    <col min="6697" max="6697" width="2.33203125" style="394" customWidth="1"/>
    <col min="6698" max="6698" width="1.5546875" style="394" customWidth="1"/>
    <col min="6699" max="6699" width="0.44140625" style="394" customWidth="1"/>
    <col min="6700" max="6700" width="0.21875" style="394" customWidth="1"/>
    <col min="6701" max="6701" width="1.88671875" style="394" customWidth="1"/>
    <col min="6702" max="6702" width="2.44140625" style="394" customWidth="1"/>
    <col min="6703" max="6704" width="0" style="394" hidden="1" customWidth="1"/>
    <col min="6705" max="6705" width="1" style="394" customWidth="1"/>
    <col min="6706" max="6706" width="0.77734375" style="394" customWidth="1"/>
    <col min="6707" max="6707" width="1.77734375" style="394" customWidth="1"/>
    <col min="6708" max="6708" width="7.6640625" style="394" customWidth="1"/>
    <col min="6709" max="6912" width="8.88671875" style="394"/>
    <col min="6913" max="6913" width="0.5546875" style="394" customWidth="1"/>
    <col min="6914" max="6914" width="0" style="394" hidden="1" customWidth="1"/>
    <col min="6915" max="6916" width="1.5546875" style="394" customWidth="1"/>
    <col min="6917" max="6917" width="0.21875" style="394" customWidth="1"/>
    <col min="6918" max="6918" width="4.5546875" style="394" customWidth="1"/>
    <col min="6919" max="6919" width="2.33203125" style="394" customWidth="1"/>
    <col min="6920" max="6920" width="0.5546875" style="394" customWidth="1"/>
    <col min="6921" max="6921" width="0.77734375" style="394" customWidth="1"/>
    <col min="6922" max="6922" width="2.21875" style="394" customWidth="1"/>
    <col min="6923" max="6923" width="1" style="394" customWidth="1"/>
    <col min="6924" max="6924" width="0.33203125" style="394" customWidth="1"/>
    <col min="6925" max="6925" width="3.5546875" style="394" customWidth="1"/>
    <col min="6926" max="6926" width="3.109375" style="394" customWidth="1"/>
    <col min="6927" max="6927" width="1.88671875" style="394" customWidth="1"/>
    <col min="6928" max="6928" width="1.5546875" style="394" customWidth="1"/>
    <col min="6929" max="6929" width="7.109375" style="394" customWidth="1"/>
    <col min="6930" max="6930" width="0.77734375" style="394" customWidth="1"/>
    <col min="6931" max="6931" width="0.33203125" style="394" customWidth="1"/>
    <col min="6932" max="6932" width="1.21875" style="394" customWidth="1"/>
    <col min="6933" max="6933" width="0.5546875" style="394" customWidth="1"/>
    <col min="6934" max="6934" width="1.109375" style="394" customWidth="1"/>
    <col min="6935" max="6935" width="0.44140625" style="394" customWidth="1"/>
    <col min="6936" max="6936" width="1.5546875" style="394" customWidth="1"/>
    <col min="6937" max="6937" width="3" style="394" customWidth="1"/>
    <col min="6938" max="6938" width="0.109375" style="394" customWidth="1"/>
    <col min="6939" max="6939" width="0.5546875" style="394" customWidth="1"/>
    <col min="6940" max="6940" width="0.44140625" style="394" customWidth="1"/>
    <col min="6941" max="6941" width="1.5546875" style="394" customWidth="1"/>
    <col min="6942" max="6942" width="4" style="394" customWidth="1"/>
    <col min="6943" max="6943" width="0.33203125" style="394" customWidth="1"/>
    <col min="6944" max="6944" width="0.88671875" style="394" customWidth="1"/>
    <col min="6945" max="6945" width="2.109375" style="394" customWidth="1"/>
    <col min="6946" max="6946" width="2.5546875" style="394" customWidth="1"/>
    <col min="6947" max="6947" width="0.5546875" style="394" customWidth="1"/>
    <col min="6948" max="6948" width="1" style="394" customWidth="1"/>
    <col min="6949" max="6949" width="0.44140625" style="394" customWidth="1"/>
    <col min="6950" max="6950" width="3.21875" style="394" customWidth="1"/>
    <col min="6951" max="6951" width="1.33203125" style="394" customWidth="1"/>
    <col min="6952" max="6952" width="1.6640625" style="394" customWidth="1"/>
    <col min="6953" max="6953" width="2.33203125" style="394" customWidth="1"/>
    <col min="6954" max="6954" width="1.5546875" style="394" customWidth="1"/>
    <col min="6955" max="6955" width="0.44140625" style="394" customWidth="1"/>
    <col min="6956" max="6956" width="0.21875" style="394" customWidth="1"/>
    <col min="6957" max="6957" width="1.88671875" style="394" customWidth="1"/>
    <col min="6958" max="6958" width="2.44140625" style="394" customWidth="1"/>
    <col min="6959" max="6960" width="0" style="394" hidden="1" customWidth="1"/>
    <col min="6961" max="6961" width="1" style="394" customWidth="1"/>
    <col min="6962" max="6962" width="0.77734375" style="394" customWidth="1"/>
    <col min="6963" max="6963" width="1.77734375" style="394" customWidth="1"/>
    <col min="6964" max="6964" width="7.6640625" style="394" customWidth="1"/>
    <col min="6965" max="7168" width="8.88671875" style="394"/>
    <col min="7169" max="7169" width="0.5546875" style="394" customWidth="1"/>
    <col min="7170" max="7170" width="0" style="394" hidden="1" customWidth="1"/>
    <col min="7171" max="7172" width="1.5546875" style="394" customWidth="1"/>
    <col min="7173" max="7173" width="0.21875" style="394" customWidth="1"/>
    <col min="7174" max="7174" width="4.5546875" style="394" customWidth="1"/>
    <col min="7175" max="7175" width="2.33203125" style="394" customWidth="1"/>
    <col min="7176" max="7176" width="0.5546875" style="394" customWidth="1"/>
    <col min="7177" max="7177" width="0.77734375" style="394" customWidth="1"/>
    <col min="7178" max="7178" width="2.21875" style="394" customWidth="1"/>
    <col min="7179" max="7179" width="1" style="394" customWidth="1"/>
    <col min="7180" max="7180" width="0.33203125" style="394" customWidth="1"/>
    <col min="7181" max="7181" width="3.5546875" style="394" customWidth="1"/>
    <col min="7182" max="7182" width="3.109375" style="394" customWidth="1"/>
    <col min="7183" max="7183" width="1.88671875" style="394" customWidth="1"/>
    <col min="7184" max="7184" width="1.5546875" style="394" customWidth="1"/>
    <col min="7185" max="7185" width="7.109375" style="394" customWidth="1"/>
    <col min="7186" max="7186" width="0.77734375" style="394" customWidth="1"/>
    <col min="7187" max="7187" width="0.33203125" style="394" customWidth="1"/>
    <col min="7188" max="7188" width="1.21875" style="394" customWidth="1"/>
    <col min="7189" max="7189" width="0.5546875" style="394" customWidth="1"/>
    <col min="7190" max="7190" width="1.109375" style="394" customWidth="1"/>
    <col min="7191" max="7191" width="0.44140625" style="394" customWidth="1"/>
    <col min="7192" max="7192" width="1.5546875" style="394" customWidth="1"/>
    <col min="7193" max="7193" width="3" style="394" customWidth="1"/>
    <col min="7194" max="7194" width="0.109375" style="394" customWidth="1"/>
    <col min="7195" max="7195" width="0.5546875" style="394" customWidth="1"/>
    <col min="7196" max="7196" width="0.44140625" style="394" customWidth="1"/>
    <col min="7197" max="7197" width="1.5546875" style="394" customWidth="1"/>
    <col min="7198" max="7198" width="4" style="394" customWidth="1"/>
    <col min="7199" max="7199" width="0.33203125" style="394" customWidth="1"/>
    <col min="7200" max="7200" width="0.88671875" style="394" customWidth="1"/>
    <col min="7201" max="7201" width="2.109375" style="394" customWidth="1"/>
    <col min="7202" max="7202" width="2.5546875" style="394" customWidth="1"/>
    <col min="7203" max="7203" width="0.5546875" style="394" customWidth="1"/>
    <col min="7204" max="7204" width="1" style="394" customWidth="1"/>
    <col min="7205" max="7205" width="0.44140625" style="394" customWidth="1"/>
    <col min="7206" max="7206" width="3.21875" style="394" customWidth="1"/>
    <col min="7207" max="7207" width="1.33203125" style="394" customWidth="1"/>
    <col min="7208" max="7208" width="1.6640625" style="394" customWidth="1"/>
    <col min="7209" max="7209" width="2.33203125" style="394" customWidth="1"/>
    <col min="7210" max="7210" width="1.5546875" style="394" customWidth="1"/>
    <col min="7211" max="7211" width="0.44140625" style="394" customWidth="1"/>
    <col min="7212" max="7212" width="0.21875" style="394" customWidth="1"/>
    <col min="7213" max="7213" width="1.88671875" style="394" customWidth="1"/>
    <col min="7214" max="7214" width="2.44140625" style="394" customWidth="1"/>
    <col min="7215" max="7216" width="0" style="394" hidden="1" customWidth="1"/>
    <col min="7217" max="7217" width="1" style="394" customWidth="1"/>
    <col min="7218" max="7218" width="0.77734375" style="394" customWidth="1"/>
    <col min="7219" max="7219" width="1.77734375" style="394" customWidth="1"/>
    <col min="7220" max="7220" width="7.6640625" style="394" customWidth="1"/>
    <col min="7221" max="7424" width="8.88671875" style="394"/>
    <col min="7425" max="7425" width="0.5546875" style="394" customWidth="1"/>
    <col min="7426" max="7426" width="0" style="394" hidden="1" customWidth="1"/>
    <col min="7427" max="7428" width="1.5546875" style="394" customWidth="1"/>
    <col min="7429" max="7429" width="0.21875" style="394" customWidth="1"/>
    <col min="7430" max="7430" width="4.5546875" style="394" customWidth="1"/>
    <col min="7431" max="7431" width="2.33203125" style="394" customWidth="1"/>
    <col min="7432" max="7432" width="0.5546875" style="394" customWidth="1"/>
    <col min="7433" max="7433" width="0.77734375" style="394" customWidth="1"/>
    <col min="7434" max="7434" width="2.21875" style="394" customWidth="1"/>
    <col min="7435" max="7435" width="1" style="394" customWidth="1"/>
    <col min="7436" max="7436" width="0.33203125" style="394" customWidth="1"/>
    <col min="7437" max="7437" width="3.5546875" style="394" customWidth="1"/>
    <col min="7438" max="7438" width="3.109375" style="394" customWidth="1"/>
    <col min="7439" max="7439" width="1.88671875" style="394" customWidth="1"/>
    <col min="7440" max="7440" width="1.5546875" style="394" customWidth="1"/>
    <col min="7441" max="7441" width="7.109375" style="394" customWidth="1"/>
    <col min="7442" max="7442" width="0.77734375" style="394" customWidth="1"/>
    <col min="7443" max="7443" width="0.33203125" style="394" customWidth="1"/>
    <col min="7444" max="7444" width="1.21875" style="394" customWidth="1"/>
    <col min="7445" max="7445" width="0.5546875" style="394" customWidth="1"/>
    <col min="7446" max="7446" width="1.109375" style="394" customWidth="1"/>
    <col min="7447" max="7447" width="0.44140625" style="394" customWidth="1"/>
    <col min="7448" max="7448" width="1.5546875" style="394" customWidth="1"/>
    <col min="7449" max="7449" width="3" style="394" customWidth="1"/>
    <col min="7450" max="7450" width="0.109375" style="394" customWidth="1"/>
    <col min="7451" max="7451" width="0.5546875" style="394" customWidth="1"/>
    <col min="7452" max="7452" width="0.44140625" style="394" customWidth="1"/>
    <col min="7453" max="7453" width="1.5546875" style="394" customWidth="1"/>
    <col min="7454" max="7454" width="4" style="394" customWidth="1"/>
    <col min="7455" max="7455" width="0.33203125" style="394" customWidth="1"/>
    <col min="7456" max="7456" width="0.88671875" style="394" customWidth="1"/>
    <col min="7457" max="7457" width="2.109375" style="394" customWidth="1"/>
    <col min="7458" max="7458" width="2.5546875" style="394" customWidth="1"/>
    <col min="7459" max="7459" width="0.5546875" style="394" customWidth="1"/>
    <col min="7460" max="7460" width="1" style="394" customWidth="1"/>
    <col min="7461" max="7461" width="0.44140625" style="394" customWidth="1"/>
    <col min="7462" max="7462" width="3.21875" style="394" customWidth="1"/>
    <col min="7463" max="7463" width="1.33203125" style="394" customWidth="1"/>
    <col min="7464" max="7464" width="1.6640625" style="394" customWidth="1"/>
    <col min="7465" max="7465" width="2.33203125" style="394" customWidth="1"/>
    <col min="7466" max="7466" width="1.5546875" style="394" customWidth="1"/>
    <col min="7467" max="7467" width="0.44140625" style="394" customWidth="1"/>
    <col min="7468" max="7468" width="0.21875" style="394" customWidth="1"/>
    <col min="7469" max="7469" width="1.88671875" style="394" customWidth="1"/>
    <col min="7470" max="7470" width="2.44140625" style="394" customWidth="1"/>
    <col min="7471" max="7472" width="0" style="394" hidden="1" customWidth="1"/>
    <col min="7473" max="7473" width="1" style="394" customWidth="1"/>
    <col min="7474" max="7474" width="0.77734375" style="394" customWidth="1"/>
    <col min="7475" max="7475" width="1.77734375" style="394" customWidth="1"/>
    <col min="7476" max="7476" width="7.6640625" style="394" customWidth="1"/>
    <col min="7477" max="7680" width="8.88671875" style="394"/>
    <col min="7681" max="7681" width="0.5546875" style="394" customWidth="1"/>
    <col min="7682" max="7682" width="0" style="394" hidden="1" customWidth="1"/>
    <col min="7683" max="7684" width="1.5546875" style="394" customWidth="1"/>
    <col min="7685" max="7685" width="0.21875" style="394" customWidth="1"/>
    <col min="7686" max="7686" width="4.5546875" style="394" customWidth="1"/>
    <col min="7687" max="7687" width="2.33203125" style="394" customWidth="1"/>
    <col min="7688" max="7688" width="0.5546875" style="394" customWidth="1"/>
    <col min="7689" max="7689" width="0.77734375" style="394" customWidth="1"/>
    <col min="7690" max="7690" width="2.21875" style="394" customWidth="1"/>
    <col min="7691" max="7691" width="1" style="394" customWidth="1"/>
    <col min="7692" max="7692" width="0.33203125" style="394" customWidth="1"/>
    <col min="7693" max="7693" width="3.5546875" style="394" customWidth="1"/>
    <col min="7694" max="7694" width="3.109375" style="394" customWidth="1"/>
    <col min="7695" max="7695" width="1.88671875" style="394" customWidth="1"/>
    <col min="7696" max="7696" width="1.5546875" style="394" customWidth="1"/>
    <col min="7697" max="7697" width="7.109375" style="394" customWidth="1"/>
    <col min="7698" max="7698" width="0.77734375" style="394" customWidth="1"/>
    <col min="7699" max="7699" width="0.33203125" style="394" customWidth="1"/>
    <col min="7700" max="7700" width="1.21875" style="394" customWidth="1"/>
    <col min="7701" max="7701" width="0.5546875" style="394" customWidth="1"/>
    <col min="7702" max="7702" width="1.109375" style="394" customWidth="1"/>
    <col min="7703" max="7703" width="0.44140625" style="394" customWidth="1"/>
    <col min="7704" max="7704" width="1.5546875" style="394" customWidth="1"/>
    <col min="7705" max="7705" width="3" style="394" customWidth="1"/>
    <col min="7706" max="7706" width="0.109375" style="394" customWidth="1"/>
    <col min="7707" max="7707" width="0.5546875" style="394" customWidth="1"/>
    <col min="7708" max="7708" width="0.44140625" style="394" customWidth="1"/>
    <col min="7709" max="7709" width="1.5546875" style="394" customWidth="1"/>
    <col min="7710" max="7710" width="4" style="394" customWidth="1"/>
    <col min="7711" max="7711" width="0.33203125" style="394" customWidth="1"/>
    <col min="7712" max="7712" width="0.88671875" style="394" customWidth="1"/>
    <col min="7713" max="7713" width="2.109375" style="394" customWidth="1"/>
    <col min="7714" max="7714" width="2.5546875" style="394" customWidth="1"/>
    <col min="7715" max="7715" width="0.5546875" style="394" customWidth="1"/>
    <col min="7716" max="7716" width="1" style="394" customWidth="1"/>
    <col min="7717" max="7717" width="0.44140625" style="394" customWidth="1"/>
    <col min="7718" max="7718" width="3.21875" style="394" customWidth="1"/>
    <col min="7719" max="7719" width="1.33203125" style="394" customWidth="1"/>
    <col min="7720" max="7720" width="1.6640625" style="394" customWidth="1"/>
    <col min="7721" max="7721" width="2.33203125" style="394" customWidth="1"/>
    <col min="7722" max="7722" width="1.5546875" style="394" customWidth="1"/>
    <col min="7723" max="7723" width="0.44140625" style="394" customWidth="1"/>
    <col min="7724" max="7724" width="0.21875" style="394" customWidth="1"/>
    <col min="7725" max="7725" width="1.88671875" style="394" customWidth="1"/>
    <col min="7726" max="7726" width="2.44140625" style="394" customWidth="1"/>
    <col min="7727" max="7728" width="0" style="394" hidden="1" customWidth="1"/>
    <col min="7729" max="7729" width="1" style="394" customWidth="1"/>
    <col min="7730" max="7730" width="0.77734375" style="394" customWidth="1"/>
    <col min="7731" max="7731" width="1.77734375" style="394" customWidth="1"/>
    <col min="7732" max="7732" width="7.6640625" style="394" customWidth="1"/>
    <col min="7733" max="7936" width="8.88671875" style="394"/>
    <col min="7937" max="7937" width="0.5546875" style="394" customWidth="1"/>
    <col min="7938" max="7938" width="0" style="394" hidden="1" customWidth="1"/>
    <col min="7939" max="7940" width="1.5546875" style="394" customWidth="1"/>
    <col min="7941" max="7941" width="0.21875" style="394" customWidth="1"/>
    <col min="7942" max="7942" width="4.5546875" style="394" customWidth="1"/>
    <col min="7943" max="7943" width="2.33203125" style="394" customWidth="1"/>
    <col min="7944" max="7944" width="0.5546875" style="394" customWidth="1"/>
    <col min="7945" max="7945" width="0.77734375" style="394" customWidth="1"/>
    <col min="7946" max="7946" width="2.21875" style="394" customWidth="1"/>
    <col min="7947" max="7947" width="1" style="394" customWidth="1"/>
    <col min="7948" max="7948" width="0.33203125" style="394" customWidth="1"/>
    <col min="7949" max="7949" width="3.5546875" style="394" customWidth="1"/>
    <col min="7950" max="7950" width="3.109375" style="394" customWidth="1"/>
    <col min="7951" max="7951" width="1.88671875" style="394" customWidth="1"/>
    <col min="7952" max="7952" width="1.5546875" style="394" customWidth="1"/>
    <col min="7953" max="7953" width="7.109375" style="394" customWidth="1"/>
    <col min="7954" max="7954" width="0.77734375" style="394" customWidth="1"/>
    <col min="7955" max="7955" width="0.33203125" style="394" customWidth="1"/>
    <col min="7956" max="7956" width="1.21875" style="394" customWidth="1"/>
    <col min="7957" max="7957" width="0.5546875" style="394" customWidth="1"/>
    <col min="7958" max="7958" width="1.109375" style="394" customWidth="1"/>
    <col min="7959" max="7959" width="0.44140625" style="394" customWidth="1"/>
    <col min="7960" max="7960" width="1.5546875" style="394" customWidth="1"/>
    <col min="7961" max="7961" width="3" style="394" customWidth="1"/>
    <col min="7962" max="7962" width="0.109375" style="394" customWidth="1"/>
    <col min="7963" max="7963" width="0.5546875" style="394" customWidth="1"/>
    <col min="7964" max="7964" width="0.44140625" style="394" customWidth="1"/>
    <col min="7965" max="7965" width="1.5546875" style="394" customWidth="1"/>
    <col min="7966" max="7966" width="4" style="394" customWidth="1"/>
    <col min="7967" max="7967" width="0.33203125" style="394" customWidth="1"/>
    <col min="7968" max="7968" width="0.88671875" style="394" customWidth="1"/>
    <col min="7969" max="7969" width="2.109375" style="394" customWidth="1"/>
    <col min="7970" max="7970" width="2.5546875" style="394" customWidth="1"/>
    <col min="7971" max="7971" width="0.5546875" style="394" customWidth="1"/>
    <col min="7972" max="7972" width="1" style="394" customWidth="1"/>
    <col min="7973" max="7973" width="0.44140625" style="394" customWidth="1"/>
    <col min="7974" max="7974" width="3.21875" style="394" customWidth="1"/>
    <col min="7975" max="7975" width="1.33203125" style="394" customWidth="1"/>
    <col min="7976" max="7976" width="1.6640625" style="394" customWidth="1"/>
    <col min="7977" max="7977" width="2.33203125" style="394" customWidth="1"/>
    <col min="7978" max="7978" width="1.5546875" style="394" customWidth="1"/>
    <col min="7979" max="7979" width="0.44140625" style="394" customWidth="1"/>
    <col min="7980" max="7980" width="0.21875" style="394" customWidth="1"/>
    <col min="7981" max="7981" width="1.88671875" style="394" customWidth="1"/>
    <col min="7982" max="7982" width="2.44140625" style="394" customWidth="1"/>
    <col min="7983" max="7984" width="0" style="394" hidden="1" customWidth="1"/>
    <col min="7985" max="7985" width="1" style="394" customWidth="1"/>
    <col min="7986" max="7986" width="0.77734375" style="394" customWidth="1"/>
    <col min="7987" max="7987" width="1.77734375" style="394" customWidth="1"/>
    <col min="7988" max="7988" width="7.6640625" style="394" customWidth="1"/>
    <col min="7989" max="8192" width="8.88671875" style="394"/>
    <col min="8193" max="8193" width="0.5546875" style="394" customWidth="1"/>
    <col min="8194" max="8194" width="0" style="394" hidden="1" customWidth="1"/>
    <col min="8195" max="8196" width="1.5546875" style="394" customWidth="1"/>
    <col min="8197" max="8197" width="0.21875" style="394" customWidth="1"/>
    <col min="8198" max="8198" width="4.5546875" style="394" customWidth="1"/>
    <col min="8199" max="8199" width="2.33203125" style="394" customWidth="1"/>
    <col min="8200" max="8200" width="0.5546875" style="394" customWidth="1"/>
    <col min="8201" max="8201" width="0.77734375" style="394" customWidth="1"/>
    <col min="8202" max="8202" width="2.21875" style="394" customWidth="1"/>
    <col min="8203" max="8203" width="1" style="394" customWidth="1"/>
    <col min="8204" max="8204" width="0.33203125" style="394" customWidth="1"/>
    <col min="8205" max="8205" width="3.5546875" style="394" customWidth="1"/>
    <col min="8206" max="8206" width="3.109375" style="394" customWidth="1"/>
    <col min="8207" max="8207" width="1.88671875" style="394" customWidth="1"/>
    <col min="8208" max="8208" width="1.5546875" style="394" customWidth="1"/>
    <col min="8209" max="8209" width="7.109375" style="394" customWidth="1"/>
    <col min="8210" max="8210" width="0.77734375" style="394" customWidth="1"/>
    <col min="8211" max="8211" width="0.33203125" style="394" customWidth="1"/>
    <col min="8212" max="8212" width="1.21875" style="394" customWidth="1"/>
    <col min="8213" max="8213" width="0.5546875" style="394" customWidth="1"/>
    <col min="8214" max="8214" width="1.109375" style="394" customWidth="1"/>
    <col min="8215" max="8215" width="0.44140625" style="394" customWidth="1"/>
    <col min="8216" max="8216" width="1.5546875" style="394" customWidth="1"/>
    <col min="8217" max="8217" width="3" style="394" customWidth="1"/>
    <col min="8218" max="8218" width="0.109375" style="394" customWidth="1"/>
    <col min="8219" max="8219" width="0.5546875" style="394" customWidth="1"/>
    <col min="8220" max="8220" width="0.44140625" style="394" customWidth="1"/>
    <col min="8221" max="8221" width="1.5546875" style="394" customWidth="1"/>
    <col min="8222" max="8222" width="4" style="394" customWidth="1"/>
    <col min="8223" max="8223" width="0.33203125" style="394" customWidth="1"/>
    <col min="8224" max="8224" width="0.88671875" style="394" customWidth="1"/>
    <col min="8225" max="8225" width="2.109375" style="394" customWidth="1"/>
    <col min="8226" max="8226" width="2.5546875" style="394" customWidth="1"/>
    <col min="8227" max="8227" width="0.5546875" style="394" customWidth="1"/>
    <col min="8228" max="8228" width="1" style="394" customWidth="1"/>
    <col min="8229" max="8229" width="0.44140625" style="394" customWidth="1"/>
    <col min="8230" max="8230" width="3.21875" style="394" customWidth="1"/>
    <col min="8231" max="8231" width="1.33203125" style="394" customWidth="1"/>
    <col min="8232" max="8232" width="1.6640625" style="394" customWidth="1"/>
    <col min="8233" max="8233" width="2.33203125" style="394" customWidth="1"/>
    <col min="8234" max="8234" width="1.5546875" style="394" customWidth="1"/>
    <col min="8235" max="8235" width="0.44140625" style="394" customWidth="1"/>
    <col min="8236" max="8236" width="0.21875" style="394" customWidth="1"/>
    <col min="8237" max="8237" width="1.88671875" style="394" customWidth="1"/>
    <col min="8238" max="8238" width="2.44140625" style="394" customWidth="1"/>
    <col min="8239" max="8240" width="0" style="394" hidden="1" customWidth="1"/>
    <col min="8241" max="8241" width="1" style="394" customWidth="1"/>
    <col min="8242" max="8242" width="0.77734375" style="394" customWidth="1"/>
    <col min="8243" max="8243" width="1.77734375" style="394" customWidth="1"/>
    <col min="8244" max="8244" width="7.6640625" style="394" customWidth="1"/>
    <col min="8245" max="8448" width="8.88671875" style="394"/>
    <col min="8449" max="8449" width="0.5546875" style="394" customWidth="1"/>
    <col min="8450" max="8450" width="0" style="394" hidden="1" customWidth="1"/>
    <col min="8451" max="8452" width="1.5546875" style="394" customWidth="1"/>
    <col min="8453" max="8453" width="0.21875" style="394" customWidth="1"/>
    <col min="8454" max="8454" width="4.5546875" style="394" customWidth="1"/>
    <col min="8455" max="8455" width="2.33203125" style="394" customWidth="1"/>
    <col min="8456" max="8456" width="0.5546875" style="394" customWidth="1"/>
    <col min="8457" max="8457" width="0.77734375" style="394" customWidth="1"/>
    <col min="8458" max="8458" width="2.21875" style="394" customWidth="1"/>
    <col min="8459" max="8459" width="1" style="394" customWidth="1"/>
    <col min="8460" max="8460" width="0.33203125" style="394" customWidth="1"/>
    <col min="8461" max="8461" width="3.5546875" style="394" customWidth="1"/>
    <col min="8462" max="8462" width="3.109375" style="394" customWidth="1"/>
    <col min="8463" max="8463" width="1.88671875" style="394" customWidth="1"/>
    <col min="8464" max="8464" width="1.5546875" style="394" customWidth="1"/>
    <col min="8465" max="8465" width="7.109375" style="394" customWidth="1"/>
    <col min="8466" max="8466" width="0.77734375" style="394" customWidth="1"/>
    <col min="8467" max="8467" width="0.33203125" style="394" customWidth="1"/>
    <col min="8468" max="8468" width="1.21875" style="394" customWidth="1"/>
    <col min="8469" max="8469" width="0.5546875" style="394" customWidth="1"/>
    <col min="8470" max="8470" width="1.109375" style="394" customWidth="1"/>
    <col min="8471" max="8471" width="0.44140625" style="394" customWidth="1"/>
    <col min="8472" max="8472" width="1.5546875" style="394" customWidth="1"/>
    <col min="8473" max="8473" width="3" style="394" customWidth="1"/>
    <col min="8474" max="8474" width="0.109375" style="394" customWidth="1"/>
    <col min="8475" max="8475" width="0.5546875" style="394" customWidth="1"/>
    <col min="8476" max="8476" width="0.44140625" style="394" customWidth="1"/>
    <col min="8477" max="8477" width="1.5546875" style="394" customWidth="1"/>
    <col min="8478" max="8478" width="4" style="394" customWidth="1"/>
    <col min="8479" max="8479" width="0.33203125" style="394" customWidth="1"/>
    <col min="8480" max="8480" width="0.88671875" style="394" customWidth="1"/>
    <col min="8481" max="8481" width="2.109375" style="394" customWidth="1"/>
    <col min="8482" max="8482" width="2.5546875" style="394" customWidth="1"/>
    <col min="8483" max="8483" width="0.5546875" style="394" customWidth="1"/>
    <col min="8484" max="8484" width="1" style="394" customWidth="1"/>
    <col min="8485" max="8485" width="0.44140625" style="394" customWidth="1"/>
    <col min="8486" max="8486" width="3.21875" style="394" customWidth="1"/>
    <col min="8487" max="8487" width="1.33203125" style="394" customWidth="1"/>
    <col min="8488" max="8488" width="1.6640625" style="394" customWidth="1"/>
    <col min="8489" max="8489" width="2.33203125" style="394" customWidth="1"/>
    <col min="8490" max="8490" width="1.5546875" style="394" customWidth="1"/>
    <col min="8491" max="8491" width="0.44140625" style="394" customWidth="1"/>
    <col min="8492" max="8492" width="0.21875" style="394" customWidth="1"/>
    <col min="8493" max="8493" width="1.88671875" style="394" customWidth="1"/>
    <col min="8494" max="8494" width="2.44140625" style="394" customWidth="1"/>
    <col min="8495" max="8496" width="0" style="394" hidden="1" customWidth="1"/>
    <col min="8497" max="8497" width="1" style="394" customWidth="1"/>
    <col min="8498" max="8498" width="0.77734375" style="394" customWidth="1"/>
    <col min="8499" max="8499" width="1.77734375" style="394" customWidth="1"/>
    <col min="8500" max="8500" width="7.6640625" style="394" customWidth="1"/>
    <col min="8501" max="8704" width="8.88671875" style="394"/>
    <col min="8705" max="8705" width="0.5546875" style="394" customWidth="1"/>
    <col min="8706" max="8706" width="0" style="394" hidden="1" customWidth="1"/>
    <col min="8707" max="8708" width="1.5546875" style="394" customWidth="1"/>
    <col min="8709" max="8709" width="0.21875" style="394" customWidth="1"/>
    <col min="8710" max="8710" width="4.5546875" style="394" customWidth="1"/>
    <col min="8711" max="8711" width="2.33203125" style="394" customWidth="1"/>
    <col min="8712" max="8712" width="0.5546875" style="394" customWidth="1"/>
    <col min="8713" max="8713" width="0.77734375" style="394" customWidth="1"/>
    <col min="8714" max="8714" width="2.21875" style="394" customWidth="1"/>
    <col min="8715" max="8715" width="1" style="394" customWidth="1"/>
    <col min="8716" max="8716" width="0.33203125" style="394" customWidth="1"/>
    <col min="8717" max="8717" width="3.5546875" style="394" customWidth="1"/>
    <col min="8718" max="8718" width="3.109375" style="394" customWidth="1"/>
    <col min="8719" max="8719" width="1.88671875" style="394" customWidth="1"/>
    <col min="8720" max="8720" width="1.5546875" style="394" customWidth="1"/>
    <col min="8721" max="8721" width="7.109375" style="394" customWidth="1"/>
    <col min="8722" max="8722" width="0.77734375" style="394" customWidth="1"/>
    <col min="8723" max="8723" width="0.33203125" style="394" customWidth="1"/>
    <col min="8724" max="8724" width="1.21875" style="394" customWidth="1"/>
    <col min="8725" max="8725" width="0.5546875" style="394" customWidth="1"/>
    <col min="8726" max="8726" width="1.109375" style="394" customWidth="1"/>
    <col min="8727" max="8727" width="0.44140625" style="394" customWidth="1"/>
    <col min="8728" max="8728" width="1.5546875" style="394" customWidth="1"/>
    <col min="8729" max="8729" width="3" style="394" customWidth="1"/>
    <col min="8730" max="8730" width="0.109375" style="394" customWidth="1"/>
    <col min="8731" max="8731" width="0.5546875" style="394" customWidth="1"/>
    <col min="8732" max="8732" width="0.44140625" style="394" customWidth="1"/>
    <col min="8733" max="8733" width="1.5546875" style="394" customWidth="1"/>
    <col min="8734" max="8734" width="4" style="394" customWidth="1"/>
    <col min="8735" max="8735" width="0.33203125" style="394" customWidth="1"/>
    <col min="8736" max="8736" width="0.88671875" style="394" customWidth="1"/>
    <col min="8737" max="8737" width="2.109375" style="394" customWidth="1"/>
    <col min="8738" max="8738" width="2.5546875" style="394" customWidth="1"/>
    <col min="8739" max="8739" width="0.5546875" style="394" customWidth="1"/>
    <col min="8740" max="8740" width="1" style="394" customWidth="1"/>
    <col min="8741" max="8741" width="0.44140625" style="394" customWidth="1"/>
    <col min="8742" max="8742" width="3.21875" style="394" customWidth="1"/>
    <col min="8743" max="8743" width="1.33203125" style="394" customWidth="1"/>
    <col min="8744" max="8744" width="1.6640625" style="394" customWidth="1"/>
    <col min="8745" max="8745" width="2.33203125" style="394" customWidth="1"/>
    <col min="8746" max="8746" width="1.5546875" style="394" customWidth="1"/>
    <col min="8747" max="8747" width="0.44140625" style="394" customWidth="1"/>
    <col min="8748" max="8748" width="0.21875" style="394" customWidth="1"/>
    <col min="8749" max="8749" width="1.88671875" style="394" customWidth="1"/>
    <col min="8750" max="8750" width="2.44140625" style="394" customWidth="1"/>
    <col min="8751" max="8752" width="0" style="394" hidden="1" customWidth="1"/>
    <col min="8753" max="8753" width="1" style="394" customWidth="1"/>
    <col min="8754" max="8754" width="0.77734375" style="394" customWidth="1"/>
    <col min="8755" max="8755" width="1.77734375" style="394" customWidth="1"/>
    <col min="8756" max="8756" width="7.6640625" style="394" customWidth="1"/>
    <col min="8757" max="8960" width="8.88671875" style="394"/>
    <col min="8961" max="8961" width="0.5546875" style="394" customWidth="1"/>
    <col min="8962" max="8962" width="0" style="394" hidden="1" customWidth="1"/>
    <col min="8963" max="8964" width="1.5546875" style="394" customWidth="1"/>
    <col min="8965" max="8965" width="0.21875" style="394" customWidth="1"/>
    <col min="8966" max="8966" width="4.5546875" style="394" customWidth="1"/>
    <col min="8967" max="8967" width="2.33203125" style="394" customWidth="1"/>
    <col min="8968" max="8968" width="0.5546875" style="394" customWidth="1"/>
    <col min="8969" max="8969" width="0.77734375" style="394" customWidth="1"/>
    <col min="8970" max="8970" width="2.21875" style="394" customWidth="1"/>
    <col min="8971" max="8971" width="1" style="394" customWidth="1"/>
    <col min="8972" max="8972" width="0.33203125" style="394" customWidth="1"/>
    <col min="8973" max="8973" width="3.5546875" style="394" customWidth="1"/>
    <col min="8974" max="8974" width="3.109375" style="394" customWidth="1"/>
    <col min="8975" max="8975" width="1.88671875" style="394" customWidth="1"/>
    <col min="8976" max="8976" width="1.5546875" style="394" customWidth="1"/>
    <col min="8977" max="8977" width="7.109375" style="394" customWidth="1"/>
    <col min="8978" max="8978" width="0.77734375" style="394" customWidth="1"/>
    <col min="8979" max="8979" width="0.33203125" style="394" customWidth="1"/>
    <col min="8980" max="8980" width="1.21875" style="394" customWidth="1"/>
    <col min="8981" max="8981" width="0.5546875" style="394" customWidth="1"/>
    <col min="8982" max="8982" width="1.109375" style="394" customWidth="1"/>
    <col min="8983" max="8983" width="0.44140625" style="394" customWidth="1"/>
    <col min="8984" max="8984" width="1.5546875" style="394" customWidth="1"/>
    <col min="8985" max="8985" width="3" style="394" customWidth="1"/>
    <col min="8986" max="8986" width="0.109375" style="394" customWidth="1"/>
    <col min="8987" max="8987" width="0.5546875" style="394" customWidth="1"/>
    <col min="8988" max="8988" width="0.44140625" style="394" customWidth="1"/>
    <col min="8989" max="8989" width="1.5546875" style="394" customWidth="1"/>
    <col min="8990" max="8990" width="4" style="394" customWidth="1"/>
    <col min="8991" max="8991" width="0.33203125" style="394" customWidth="1"/>
    <col min="8992" max="8992" width="0.88671875" style="394" customWidth="1"/>
    <col min="8993" max="8993" width="2.109375" style="394" customWidth="1"/>
    <col min="8994" max="8994" width="2.5546875" style="394" customWidth="1"/>
    <col min="8995" max="8995" width="0.5546875" style="394" customWidth="1"/>
    <col min="8996" max="8996" width="1" style="394" customWidth="1"/>
    <col min="8997" max="8997" width="0.44140625" style="394" customWidth="1"/>
    <col min="8998" max="8998" width="3.21875" style="394" customWidth="1"/>
    <col min="8999" max="8999" width="1.33203125" style="394" customWidth="1"/>
    <col min="9000" max="9000" width="1.6640625" style="394" customWidth="1"/>
    <col min="9001" max="9001" width="2.33203125" style="394" customWidth="1"/>
    <col min="9002" max="9002" width="1.5546875" style="394" customWidth="1"/>
    <col min="9003" max="9003" width="0.44140625" style="394" customWidth="1"/>
    <col min="9004" max="9004" width="0.21875" style="394" customWidth="1"/>
    <col min="9005" max="9005" width="1.88671875" style="394" customWidth="1"/>
    <col min="9006" max="9006" width="2.44140625" style="394" customWidth="1"/>
    <col min="9007" max="9008" width="0" style="394" hidden="1" customWidth="1"/>
    <col min="9009" max="9009" width="1" style="394" customWidth="1"/>
    <col min="9010" max="9010" width="0.77734375" style="394" customWidth="1"/>
    <col min="9011" max="9011" width="1.77734375" style="394" customWidth="1"/>
    <col min="9012" max="9012" width="7.6640625" style="394" customWidth="1"/>
    <col min="9013" max="9216" width="8.88671875" style="394"/>
    <col min="9217" max="9217" width="0.5546875" style="394" customWidth="1"/>
    <col min="9218" max="9218" width="0" style="394" hidden="1" customWidth="1"/>
    <col min="9219" max="9220" width="1.5546875" style="394" customWidth="1"/>
    <col min="9221" max="9221" width="0.21875" style="394" customWidth="1"/>
    <col min="9222" max="9222" width="4.5546875" style="394" customWidth="1"/>
    <col min="9223" max="9223" width="2.33203125" style="394" customWidth="1"/>
    <col min="9224" max="9224" width="0.5546875" style="394" customWidth="1"/>
    <col min="9225" max="9225" width="0.77734375" style="394" customWidth="1"/>
    <col min="9226" max="9226" width="2.21875" style="394" customWidth="1"/>
    <col min="9227" max="9227" width="1" style="394" customWidth="1"/>
    <col min="9228" max="9228" width="0.33203125" style="394" customWidth="1"/>
    <col min="9229" max="9229" width="3.5546875" style="394" customWidth="1"/>
    <col min="9230" max="9230" width="3.109375" style="394" customWidth="1"/>
    <col min="9231" max="9231" width="1.88671875" style="394" customWidth="1"/>
    <col min="9232" max="9232" width="1.5546875" style="394" customWidth="1"/>
    <col min="9233" max="9233" width="7.109375" style="394" customWidth="1"/>
    <col min="9234" max="9234" width="0.77734375" style="394" customWidth="1"/>
    <col min="9235" max="9235" width="0.33203125" style="394" customWidth="1"/>
    <col min="9236" max="9236" width="1.21875" style="394" customWidth="1"/>
    <col min="9237" max="9237" width="0.5546875" style="394" customWidth="1"/>
    <col min="9238" max="9238" width="1.109375" style="394" customWidth="1"/>
    <col min="9239" max="9239" width="0.44140625" style="394" customWidth="1"/>
    <col min="9240" max="9240" width="1.5546875" style="394" customWidth="1"/>
    <col min="9241" max="9241" width="3" style="394" customWidth="1"/>
    <col min="9242" max="9242" width="0.109375" style="394" customWidth="1"/>
    <col min="9243" max="9243" width="0.5546875" style="394" customWidth="1"/>
    <col min="9244" max="9244" width="0.44140625" style="394" customWidth="1"/>
    <col min="9245" max="9245" width="1.5546875" style="394" customWidth="1"/>
    <col min="9246" max="9246" width="4" style="394" customWidth="1"/>
    <col min="9247" max="9247" width="0.33203125" style="394" customWidth="1"/>
    <col min="9248" max="9248" width="0.88671875" style="394" customWidth="1"/>
    <col min="9249" max="9249" width="2.109375" style="394" customWidth="1"/>
    <col min="9250" max="9250" width="2.5546875" style="394" customWidth="1"/>
    <col min="9251" max="9251" width="0.5546875" style="394" customWidth="1"/>
    <col min="9252" max="9252" width="1" style="394" customWidth="1"/>
    <col min="9253" max="9253" width="0.44140625" style="394" customWidth="1"/>
    <col min="9254" max="9254" width="3.21875" style="394" customWidth="1"/>
    <col min="9255" max="9255" width="1.33203125" style="394" customWidth="1"/>
    <col min="9256" max="9256" width="1.6640625" style="394" customWidth="1"/>
    <col min="9257" max="9257" width="2.33203125" style="394" customWidth="1"/>
    <col min="9258" max="9258" width="1.5546875" style="394" customWidth="1"/>
    <col min="9259" max="9259" width="0.44140625" style="394" customWidth="1"/>
    <col min="9260" max="9260" width="0.21875" style="394" customWidth="1"/>
    <col min="9261" max="9261" width="1.88671875" style="394" customWidth="1"/>
    <col min="9262" max="9262" width="2.44140625" style="394" customWidth="1"/>
    <col min="9263" max="9264" width="0" style="394" hidden="1" customWidth="1"/>
    <col min="9265" max="9265" width="1" style="394" customWidth="1"/>
    <col min="9266" max="9266" width="0.77734375" style="394" customWidth="1"/>
    <col min="9267" max="9267" width="1.77734375" style="394" customWidth="1"/>
    <col min="9268" max="9268" width="7.6640625" style="394" customWidth="1"/>
    <col min="9269" max="9472" width="8.88671875" style="394"/>
    <col min="9473" max="9473" width="0.5546875" style="394" customWidth="1"/>
    <col min="9474" max="9474" width="0" style="394" hidden="1" customWidth="1"/>
    <col min="9475" max="9476" width="1.5546875" style="394" customWidth="1"/>
    <col min="9477" max="9477" width="0.21875" style="394" customWidth="1"/>
    <col min="9478" max="9478" width="4.5546875" style="394" customWidth="1"/>
    <col min="9479" max="9479" width="2.33203125" style="394" customWidth="1"/>
    <col min="9480" max="9480" width="0.5546875" style="394" customWidth="1"/>
    <col min="9481" max="9481" width="0.77734375" style="394" customWidth="1"/>
    <col min="9482" max="9482" width="2.21875" style="394" customWidth="1"/>
    <col min="9483" max="9483" width="1" style="394" customWidth="1"/>
    <col min="9484" max="9484" width="0.33203125" style="394" customWidth="1"/>
    <col min="9485" max="9485" width="3.5546875" style="394" customWidth="1"/>
    <col min="9486" max="9486" width="3.109375" style="394" customWidth="1"/>
    <col min="9487" max="9487" width="1.88671875" style="394" customWidth="1"/>
    <col min="9488" max="9488" width="1.5546875" style="394" customWidth="1"/>
    <col min="9489" max="9489" width="7.109375" style="394" customWidth="1"/>
    <col min="9490" max="9490" width="0.77734375" style="394" customWidth="1"/>
    <col min="9491" max="9491" width="0.33203125" style="394" customWidth="1"/>
    <col min="9492" max="9492" width="1.21875" style="394" customWidth="1"/>
    <col min="9493" max="9493" width="0.5546875" style="394" customWidth="1"/>
    <col min="9494" max="9494" width="1.109375" style="394" customWidth="1"/>
    <col min="9495" max="9495" width="0.44140625" style="394" customWidth="1"/>
    <col min="9496" max="9496" width="1.5546875" style="394" customWidth="1"/>
    <col min="9497" max="9497" width="3" style="394" customWidth="1"/>
    <col min="9498" max="9498" width="0.109375" style="394" customWidth="1"/>
    <col min="9499" max="9499" width="0.5546875" style="394" customWidth="1"/>
    <col min="9500" max="9500" width="0.44140625" style="394" customWidth="1"/>
    <col min="9501" max="9501" width="1.5546875" style="394" customWidth="1"/>
    <col min="9502" max="9502" width="4" style="394" customWidth="1"/>
    <col min="9503" max="9503" width="0.33203125" style="394" customWidth="1"/>
    <col min="9504" max="9504" width="0.88671875" style="394" customWidth="1"/>
    <col min="9505" max="9505" width="2.109375" style="394" customWidth="1"/>
    <col min="9506" max="9506" width="2.5546875" style="394" customWidth="1"/>
    <col min="9507" max="9507" width="0.5546875" style="394" customWidth="1"/>
    <col min="9508" max="9508" width="1" style="394" customWidth="1"/>
    <col min="9509" max="9509" width="0.44140625" style="394" customWidth="1"/>
    <col min="9510" max="9510" width="3.21875" style="394" customWidth="1"/>
    <col min="9511" max="9511" width="1.33203125" style="394" customWidth="1"/>
    <col min="9512" max="9512" width="1.6640625" style="394" customWidth="1"/>
    <col min="9513" max="9513" width="2.33203125" style="394" customWidth="1"/>
    <col min="9514" max="9514" width="1.5546875" style="394" customWidth="1"/>
    <col min="9515" max="9515" width="0.44140625" style="394" customWidth="1"/>
    <col min="9516" max="9516" width="0.21875" style="394" customWidth="1"/>
    <col min="9517" max="9517" width="1.88671875" style="394" customWidth="1"/>
    <col min="9518" max="9518" width="2.44140625" style="394" customWidth="1"/>
    <col min="9519" max="9520" width="0" style="394" hidden="1" customWidth="1"/>
    <col min="9521" max="9521" width="1" style="394" customWidth="1"/>
    <col min="9522" max="9522" width="0.77734375" style="394" customWidth="1"/>
    <col min="9523" max="9523" width="1.77734375" style="394" customWidth="1"/>
    <col min="9524" max="9524" width="7.6640625" style="394" customWidth="1"/>
    <col min="9525" max="9728" width="8.88671875" style="394"/>
    <col min="9729" max="9729" width="0.5546875" style="394" customWidth="1"/>
    <col min="9730" max="9730" width="0" style="394" hidden="1" customWidth="1"/>
    <col min="9731" max="9732" width="1.5546875" style="394" customWidth="1"/>
    <col min="9733" max="9733" width="0.21875" style="394" customWidth="1"/>
    <col min="9734" max="9734" width="4.5546875" style="394" customWidth="1"/>
    <col min="9735" max="9735" width="2.33203125" style="394" customWidth="1"/>
    <col min="9736" max="9736" width="0.5546875" style="394" customWidth="1"/>
    <col min="9737" max="9737" width="0.77734375" style="394" customWidth="1"/>
    <col min="9738" max="9738" width="2.21875" style="394" customWidth="1"/>
    <col min="9739" max="9739" width="1" style="394" customWidth="1"/>
    <col min="9740" max="9740" width="0.33203125" style="394" customWidth="1"/>
    <col min="9741" max="9741" width="3.5546875" style="394" customWidth="1"/>
    <col min="9742" max="9742" width="3.109375" style="394" customWidth="1"/>
    <col min="9743" max="9743" width="1.88671875" style="394" customWidth="1"/>
    <col min="9744" max="9744" width="1.5546875" style="394" customWidth="1"/>
    <col min="9745" max="9745" width="7.109375" style="394" customWidth="1"/>
    <col min="9746" max="9746" width="0.77734375" style="394" customWidth="1"/>
    <col min="9747" max="9747" width="0.33203125" style="394" customWidth="1"/>
    <col min="9748" max="9748" width="1.21875" style="394" customWidth="1"/>
    <col min="9749" max="9749" width="0.5546875" style="394" customWidth="1"/>
    <col min="9750" max="9750" width="1.109375" style="394" customWidth="1"/>
    <col min="9751" max="9751" width="0.44140625" style="394" customWidth="1"/>
    <col min="9752" max="9752" width="1.5546875" style="394" customWidth="1"/>
    <col min="9753" max="9753" width="3" style="394" customWidth="1"/>
    <col min="9754" max="9754" width="0.109375" style="394" customWidth="1"/>
    <col min="9755" max="9755" width="0.5546875" style="394" customWidth="1"/>
    <col min="9756" max="9756" width="0.44140625" style="394" customWidth="1"/>
    <col min="9757" max="9757" width="1.5546875" style="394" customWidth="1"/>
    <col min="9758" max="9758" width="4" style="394" customWidth="1"/>
    <col min="9759" max="9759" width="0.33203125" style="394" customWidth="1"/>
    <col min="9760" max="9760" width="0.88671875" style="394" customWidth="1"/>
    <col min="9761" max="9761" width="2.109375" style="394" customWidth="1"/>
    <col min="9762" max="9762" width="2.5546875" style="394" customWidth="1"/>
    <col min="9763" max="9763" width="0.5546875" style="394" customWidth="1"/>
    <col min="9764" max="9764" width="1" style="394" customWidth="1"/>
    <col min="9765" max="9765" width="0.44140625" style="394" customWidth="1"/>
    <col min="9766" max="9766" width="3.21875" style="394" customWidth="1"/>
    <col min="9767" max="9767" width="1.33203125" style="394" customWidth="1"/>
    <col min="9768" max="9768" width="1.6640625" style="394" customWidth="1"/>
    <col min="9769" max="9769" width="2.33203125" style="394" customWidth="1"/>
    <col min="9770" max="9770" width="1.5546875" style="394" customWidth="1"/>
    <col min="9771" max="9771" width="0.44140625" style="394" customWidth="1"/>
    <col min="9772" max="9772" width="0.21875" style="394" customWidth="1"/>
    <col min="9773" max="9773" width="1.88671875" style="394" customWidth="1"/>
    <col min="9774" max="9774" width="2.44140625" style="394" customWidth="1"/>
    <col min="9775" max="9776" width="0" style="394" hidden="1" customWidth="1"/>
    <col min="9777" max="9777" width="1" style="394" customWidth="1"/>
    <col min="9778" max="9778" width="0.77734375" style="394" customWidth="1"/>
    <col min="9779" max="9779" width="1.77734375" style="394" customWidth="1"/>
    <col min="9780" max="9780" width="7.6640625" style="394" customWidth="1"/>
    <col min="9781" max="9984" width="8.88671875" style="394"/>
    <col min="9985" max="9985" width="0.5546875" style="394" customWidth="1"/>
    <col min="9986" max="9986" width="0" style="394" hidden="1" customWidth="1"/>
    <col min="9987" max="9988" width="1.5546875" style="394" customWidth="1"/>
    <col min="9989" max="9989" width="0.21875" style="394" customWidth="1"/>
    <col min="9990" max="9990" width="4.5546875" style="394" customWidth="1"/>
    <col min="9991" max="9991" width="2.33203125" style="394" customWidth="1"/>
    <col min="9992" max="9992" width="0.5546875" style="394" customWidth="1"/>
    <col min="9993" max="9993" width="0.77734375" style="394" customWidth="1"/>
    <col min="9994" max="9994" width="2.21875" style="394" customWidth="1"/>
    <col min="9995" max="9995" width="1" style="394" customWidth="1"/>
    <col min="9996" max="9996" width="0.33203125" style="394" customWidth="1"/>
    <col min="9997" max="9997" width="3.5546875" style="394" customWidth="1"/>
    <col min="9998" max="9998" width="3.109375" style="394" customWidth="1"/>
    <col min="9999" max="9999" width="1.88671875" style="394" customWidth="1"/>
    <col min="10000" max="10000" width="1.5546875" style="394" customWidth="1"/>
    <col min="10001" max="10001" width="7.109375" style="394" customWidth="1"/>
    <col min="10002" max="10002" width="0.77734375" style="394" customWidth="1"/>
    <col min="10003" max="10003" width="0.33203125" style="394" customWidth="1"/>
    <col min="10004" max="10004" width="1.21875" style="394" customWidth="1"/>
    <col min="10005" max="10005" width="0.5546875" style="394" customWidth="1"/>
    <col min="10006" max="10006" width="1.109375" style="394" customWidth="1"/>
    <col min="10007" max="10007" width="0.44140625" style="394" customWidth="1"/>
    <col min="10008" max="10008" width="1.5546875" style="394" customWidth="1"/>
    <col min="10009" max="10009" width="3" style="394" customWidth="1"/>
    <col min="10010" max="10010" width="0.109375" style="394" customWidth="1"/>
    <col min="10011" max="10011" width="0.5546875" style="394" customWidth="1"/>
    <col min="10012" max="10012" width="0.44140625" style="394" customWidth="1"/>
    <col min="10013" max="10013" width="1.5546875" style="394" customWidth="1"/>
    <col min="10014" max="10014" width="4" style="394" customWidth="1"/>
    <col min="10015" max="10015" width="0.33203125" style="394" customWidth="1"/>
    <col min="10016" max="10016" width="0.88671875" style="394" customWidth="1"/>
    <col min="10017" max="10017" width="2.109375" style="394" customWidth="1"/>
    <col min="10018" max="10018" width="2.5546875" style="394" customWidth="1"/>
    <col min="10019" max="10019" width="0.5546875" style="394" customWidth="1"/>
    <col min="10020" max="10020" width="1" style="394" customWidth="1"/>
    <col min="10021" max="10021" width="0.44140625" style="394" customWidth="1"/>
    <col min="10022" max="10022" width="3.21875" style="394" customWidth="1"/>
    <col min="10023" max="10023" width="1.33203125" style="394" customWidth="1"/>
    <col min="10024" max="10024" width="1.6640625" style="394" customWidth="1"/>
    <col min="10025" max="10025" width="2.33203125" style="394" customWidth="1"/>
    <col min="10026" max="10026" width="1.5546875" style="394" customWidth="1"/>
    <col min="10027" max="10027" width="0.44140625" style="394" customWidth="1"/>
    <col min="10028" max="10028" width="0.21875" style="394" customWidth="1"/>
    <col min="10029" max="10029" width="1.88671875" style="394" customWidth="1"/>
    <col min="10030" max="10030" width="2.44140625" style="394" customWidth="1"/>
    <col min="10031" max="10032" width="0" style="394" hidden="1" customWidth="1"/>
    <col min="10033" max="10033" width="1" style="394" customWidth="1"/>
    <col min="10034" max="10034" width="0.77734375" style="394" customWidth="1"/>
    <col min="10035" max="10035" width="1.77734375" style="394" customWidth="1"/>
    <col min="10036" max="10036" width="7.6640625" style="394" customWidth="1"/>
    <col min="10037" max="10240" width="8.88671875" style="394"/>
    <col min="10241" max="10241" width="0.5546875" style="394" customWidth="1"/>
    <col min="10242" max="10242" width="0" style="394" hidden="1" customWidth="1"/>
    <col min="10243" max="10244" width="1.5546875" style="394" customWidth="1"/>
    <col min="10245" max="10245" width="0.21875" style="394" customWidth="1"/>
    <col min="10246" max="10246" width="4.5546875" style="394" customWidth="1"/>
    <col min="10247" max="10247" width="2.33203125" style="394" customWidth="1"/>
    <col min="10248" max="10248" width="0.5546875" style="394" customWidth="1"/>
    <col min="10249" max="10249" width="0.77734375" style="394" customWidth="1"/>
    <col min="10250" max="10250" width="2.21875" style="394" customWidth="1"/>
    <col min="10251" max="10251" width="1" style="394" customWidth="1"/>
    <col min="10252" max="10252" width="0.33203125" style="394" customWidth="1"/>
    <col min="10253" max="10253" width="3.5546875" style="394" customWidth="1"/>
    <col min="10254" max="10254" width="3.109375" style="394" customWidth="1"/>
    <col min="10255" max="10255" width="1.88671875" style="394" customWidth="1"/>
    <col min="10256" max="10256" width="1.5546875" style="394" customWidth="1"/>
    <col min="10257" max="10257" width="7.109375" style="394" customWidth="1"/>
    <col min="10258" max="10258" width="0.77734375" style="394" customWidth="1"/>
    <col min="10259" max="10259" width="0.33203125" style="394" customWidth="1"/>
    <col min="10260" max="10260" width="1.21875" style="394" customWidth="1"/>
    <col min="10261" max="10261" width="0.5546875" style="394" customWidth="1"/>
    <col min="10262" max="10262" width="1.109375" style="394" customWidth="1"/>
    <col min="10263" max="10263" width="0.44140625" style="394" customWidth="1"/>
    <col min="10264" max="10264" width="1.5546875" style="394" customWidth="1"/>
    <col min="10265" max="10265" width="3" style="394" customWidth="1"/>
    <col min="10266" max="10266" width="0.109375" style="394" customWidth="1"/>
    <col min="10267" max="10267" width="0.5546875" style="394" customWidth="1"/>
    <col min="10268" max="10268" width="0.44140625" style="394" customWidth="1"/>
    <col min="10269" max="10269" width="1.5546875" style="394" customWidth="1"/>
    <col min="10270" max="10270" width="4" style="394" customWidth="1"/>
    <col min="10271" max="10271" width="0.33203125" style="394" customWidth="1"/>
    <col min="10272" max="10272" width="0.88671875" style="394" customWidth="1"/>
    <col min="10273" max="10273" width="2.109375" style="394" customWidth="1"/>
    <col min="10274" max="10274" width="2.5546875" style="394" customWidth="1"/>
    <col min="10275" max="10275" width="0.5546875" style="394" customWidth="1"/>
    <col min="10276" max="10276" width="1" style="394" customWidth="1"/>
    <col min="10277" max="10277" width="0.44140625" style="394" customWidth="1"/>
    <col min="10278" max="10278" width="3.21875" style="394" customWidth="1"/>
    <col min="10279" max="10279" width="1.33203125" style="394" customWidth="1"/>
    <col min="10280" max="10280" width="1.6640625" style="394" customWidth="1"/>
    <col min="10281" max="10281" width="2.33203125" style="394" customWidth="1"/>
    <col min="10282" max="10282" width="1.5546875" style="394" customWidth="1"/>
    <col min="10283" max="10283" width="0.44140625" style="394" customWidth="1"/>
    <col min="10284" max="10284" width="0.21875" style="394" customWidth="1"/>
    <col min="10285" max="10285" width="1.88671875" style="394" customWidth="1"/>
    <col min="10286" max="10286" width="2.44140625" style="394" customWidth="1"/>
    <col min="10287" max="10288" width="0" style="394" hidden="1" customWidth="1"/>
    <col min="10289" max="10289" width="1" style="394" customWidth="1"/>
    <col min="10290" max="10290" width="0.77734375" style="394" customWidth="1"/>
    <col min="10291" max="10291" width="1.77734375" style="394" customWidth="1"/>
    <col min="10292" max="10292" width="7.6640625" style="394" customWidth="1"/>
    <col min="10293" max="10496" width="8.88671875" style="394"/>
    <col min="10497" max="10497" width="0.5546875" style="394" customWidth="1"/>
    <col min="10498" max="10498" width="0" style="394" hidden="1" customWidth="1"/>
    <col min="10499" max="10500" width="1.5546875" style="394" customWidth="1"/>
    <col min="10501" max="10501" width="0.21875" style="394" customWidth="1"/>
    <col min="10502" max="10502" width="4.5546875" style="394" customWidth="1"/>
    <col min="10503" max="10503" width="2.33203125" style="394" customWidth="1"/>
    <col min="10504" max="10504" width="0.5546875" style="394" customWidth="1"/>
    <col min="10505" max="10505" width="0.77734375" style="394" customWidth="1"/>
    <col min="10506" max="10506" width="2.21875" style="394" customWidth="1"/>
    <col min="10507" max="10507" width="1" style="394" customWidth="1"/>
    <col min="10508" max="10508" width="0.33203125" style="394" customWidth="1"/>
    <col min="10509" max="10509" width="3.5546875" style="394" customWidth="1"/>
    <col min="10510" max="10510" width="3.109375" style="394" customWidth="1"/>
    <col min="10511" max="10511" width="1.88671875" style="394" customWidth="1"/>
    <col min="10512" max="10512" width="1.5546875" style="394" customWidth="1"/>
    <col min="10513" max="10513" width="7.109375" style="394" customWidth="1"/>
    <col min="10514" max="10514" width="0.77734375" style="394" customWidth="1"/>
    <col min="10515" max="10515" width="0.33203125" style="394" customWidth="1"/>
    <col min="10516" max="10516" width="1.21875" style="394" customWidth="1"/>
    <col min="10517" max="10517" width="0.5546875" style="394" customWidth="1"/>
    <col min="10518" max="10518" width="1.109375" style="394" customWidth="1"/>
    <col min="10519" max="10519" width="0.44140625" style="394" customWidth="1"/>
    <col min="10520" max="10520" width="1.5546875" style="394" customWidth="1"/>
    <col min="10521" max="10521" width="3" style="394" customWidth="1"/>
    <col min="10522" max="10522" width="0.109375" style="394" customWidth="1"/>
    <col min="10523" max="10523" width="0.5546875" style="394" customWidth="1"/>
    <col min="10524" max="10524" width="0.44140625" style="394" customWidth="1"/>
    <col min="10525" max="10525" width="1.5546875" style="394" customWidth="1"/>
    <col min="10526" max="10526" width="4" style="394" customWidth="1"/>
    <col min="10527" max="10527" width="0.33203125" style="394" customWidth="1"/>
    <col min="10528" max="10528" width="0.88671875" style="394" customWidth="1"/>
    <col min="10529" max="10529" width="2.109375" style="394" customWidth="1"/>
    <col min="10530" max="10530" width="2.5546875" style="394" customWidth="1"/>
    <col min="10531" max="10531" width="0.5546875" style="394" customWidth="1"/>
    <col min="10532" max="10532" width="1" style="394" customWidth="1"/>
    <col min="10533" max="10533" width="0.44140625" style="394" customWidth="1"/>
    <col min="10534" max="10534" width="3.21875" style="394" customWidth="1"/>
    <col min="10535" max="10535" width="1.33203125" style="394" customWidth="1"/>
    <col min="10536" max="10536" width="1.6640625" style="394" customWidth="1"/>
    <col min="10537" max="10537" width="2.33203125" style="394" customWidth="1"/>
    <col min="10538" max="10538" width="1.5546875" style="394" customWidth="1"/>
    <col min="10539" max="10539" width="0.44140625" style="394" customWidth="1"/>
    <col min="10540" max="10540" width="0.21875" style="394" customWidth="1"/>
    <col min="10541" max="10541" width="1.88671875" style="394" customWidth="1"/>
    <col min="10542" max="10542" width="2.44140625" style="394" customWidth="1"/>
    <col min="10543" max="10544" width="0" style="394" hidden="1" customWidth="1"/>
    <col min="10545" max="10545" width="1" style="394" customWidth="1"/>
    <col min="10546" max="10546" width="0.77734375" style="394" customWidth="1"/>
    <col min="10547" max="10547" width="1.77734375" style="394" customWidth="1"/>
    <col min="10548" max="10548" width="7.6640625" style="394" customWidth="1"/>
    <col min="10549" max="10752" width="8.88671875" style="394"/>
    <col min="10753" max="10753" width="0.5546875" style="394" customWidth="1"/>
    <col min="10754" max="10754" width="0" style="394" hidden="1" customWidth="1"/>
    <col min="10755" max="10756" width="1.5546875" style="394" customWidth="1"/>
    <col min="10757" max="10757" width="0.21875" style="394" customWidth="1"/>
    <col min="10758" max="10758" width="4.5546875" style="394" customWidth="1"/>
    <col min="10759" max="10759" width="2.33203125" style="394" customWidth="1"/>
    <col min="10760" max="10760" width="0.5546875" style="394" customWidth="1"/>
    <col min="10761" max="10761" width="0.77734375" style="394" customWidth="1"/>
    <col min="10762" max="10762" width="2.21875" style="394" customWidth="1"/>
    <col min="10763" max="10763" width="1" style="394" customWidth="1"/>
    <col min="10764" max="10764" width="0.33203125" style="394" customWidth="1"/>
    <col min="10765" max="10765" width="3.5546875" style="394" customWidth="1"/>
    <col min="10766" max="10766" width="3.109375" style="394" customWidth="1"/>
    <col min="10767" max="10767" width="1.88671875" style="394" customWidth="1"/>
    <col min="10768" max="10768" width="1.5546875" style="394" customWidth="1"/>
    <col min="10769" max="10769" width="7.109375" style="394" customWidth="1"/>
    <col min="10770" max="10770" width="0.77734375" style="394" customWidth="1"/>
    <col min="10771" max="10771" width="0.33203125" style="394" customWidth="1"/>
    <col min="10772" max="10772" width="1.21875" style="394" customWidth="1"/>
    <col min="10773" max="10773" width="0.5546875" style="394" customWidth="1"/>
    <col min="10774" max="10774" width="1.109375" style="394" customWidth="1"/>
    <col min="10775" max="10775" width="0.44140625" style="394" customWidth="1"/>
    <col min="10776" max="10776" width="1.5546875" style="394" customWidth="1"/>
    <col min="10777" max="10777" width="3" style="394" customWidth="1"/>
    <col min="10778" max="10778" width="0.109375" style="394" customWidth="1"/>
    <col min="10779" max="10779" width="0.5546875" style="394" customWidth="1"/>
    <col min="10780" max="10780" width="0.44140625" style="394" customWidth="1"/>
    <col min="10781" max="10781" width="1.5546875" style="394" customWidth="1"/>
    <col min="10782" max="10782" width="4" style="394" customWidth="1"/>
    <col min="10783" max="10783" width="0.33203125" style="394" customWidth="1"/>
    <col min="10784" max="10784" width="0.88671875" style="394" customWidth="1"/>
    <col min="10785" max="10785" width="2.109375" style="394" customWidth="1"/>
    <col min="10786" max="10786" width="2.5546875" style="394" customWidth="1"/>
    <col min="10787" max="10787" width="0.5546875" style="394" customWidth="1"/>
    <col min="10788" max="10788" width="1" style="394" customWidth="1"/>
    <col min="10789" max="10789" width="0.44140625" style="394" customWidth="1"/>
    <col min="10790" max="10790" width="3.21875" style="394" customWidth="1"/>
    <col min="10791" max="10791" width="1.33203125" style="394" customWidth="1"/>
    <col min="10792" max="10792" width="1.6640625" style="394" customWidth="1"/>
    <col min="10793" max="10793" width="2.33203125" style="394" customWidth="1"/>
    <col min="10794" max="10794" width="1.5546875" style="394" customWidth="1"/>
    <col min="10795" max="10795" width="0.44140625" style="394" customWidth="1"/>
    <col min="10796" max="10796" width="0.21875" style="394" customWidth="1"/>
    <col min="10797" max="10797" width="1.88671875" style="394" customWidth="1"/>
    <col min="10798" max="10798" width="2.44140625" style="394" customWidth="1"/>
    <col min="10799" max="10800" width="0" style="394" hidden="1" customWidth="1"/>
    <col min="10801" max="10801" width="1" style="394" customWidth="1"/>
    <col min="10802" max="10802" width="0.77734375" style="394" customWidth="1"/>
    <col min="10803" max="10803" width="1.77734375" style="394" customWidth="1"/>
    <col min="10804" max="10804" width="7.6640625" style="394" customWidth="1"/>
    <col min="10805" max="11008" width="8.88671875" style="394"/>
    <col min="11009" max="11009" width="0.5546875" style="394" customWidth="1"/>
    <col min="11010" max="11010" width="0" style="394" hidden="1" customWidth="1"/>
    <col min="11011" max="11012" width="1.5546875" style="394" customWidth="1"/>
    <col min="11013" max="11013" width="0.21875" style="394" customWidth="1"/>
    <col min="11014" max="11014" width="4.5546875" style="394" customWidth="1"/>
    <col min="11015" max="11015" width="2.33203125" style="394" customWidth="1"/>
    <col min="11016" max="11016" width="0.5546875" style="394" customWidth="1"/>
    <col min="11017" max="11017" width="0.77734375" style="394" customWidth="1"/>
    <col min="11018" max="11018" width="2.21875" style="394" customWidth="1"/>
    <col min="11019" max="11019" width="1" style="394" customWidth="1"/>
    <col min="11020" max="11020" width="0.33203125" style="394" customWidth="1"/>
    <col min="11021" max="11021" width="3.5546875" style="394" customWidth="1"/>
    <col min="11022" max="11022" width="3.109375" style="394" customWidth="1"/>
    <col min="11023" max="11023" width="1.88671875" style="394" customWidth="1"/>
    <col min="11024" max="11024" width="1.5546875" style="394" customWidth="1"/>
    <col min="11025" max="11025" width="7.109375" style="394" customWidth="1"/>
    <col min="11026" max="11026" width="0.77734375" style="394" customWidth="1"/>
    <col min="11027" max="11027" width="0.33203125" style="394" customWidth="1"/>
    <col min="11028" max="11028" width="1.21875" style="394" customWidth="1"/>
    <col min="11029" max="11029" width="0.5546875" style="394" customWidth="1"/>
    <col min="11030" max="11030" width="1.109375" style="394" customWidth="1"/>
    <col min="11031" max="11031" width="0.44140625" style="394" customWidth="1"/>
    <col min="11032" max="11032" width="1.5546875" style="394" customWidth="1"/>
    <col min="11033" max="11033" width="3" style="394" customWidth="1"/>
    <col min="11034" max="11034" width="0.109375" style="394" customWidth="1"/>
    <col min="11035" max="11035" width="0.5546875" style="394" customWidth="1"/>
    <col min="11036" max="11036" width="0.44140625" style="394" customWidth="1"/>
    <col min="11037" max="11037" width="1.5546875" style="394" customWidth="1"/>
    <col min="11038" max="11038" width="4" style="394" customWidth="1"/>
    <col min="11039" max="11039" width="0.33203125" style="394" customWidth="1"/>
    <col min="11040" max="11040" width="0.88671875" style="394" customWidth="1"/>
    <col min="11041" max="11041" width="2.109375" style="394" customWidth="1"/>
    <col min="11042" max="11042" width="2.5546875" style="394" customWidth="1"/>
    <col min="11043" max="11043" width="0.5546875" style="394" customWidth="1"/>
    <col min="11044" max="11044" width="1" style="394" customWidth="1"/>
    <col min="11045" max="11045" width="0.44140625" style="394" customWidth="1"/>
    <col min="11046" max="11046" width="3.21875" style="394" customWidth="1"/>
    <col min="11047" max="11047" width="1.33203125" style="394" customWidth="1"/>
    <col min="11048" max="11048" width="1.6640625" style="394" customWidth="1"/>
    <col min="11049" max="11049" width="2.33203125" style="394" customWidth="1"/>
    <col min="11050" max="11050" width="1.5546875" style="394" customWidth="1"/>
    <col min="11051" max="11051" width="0.44140625" style="394" customWidth="1"/>
    <col min="11052" max="11052" width="0.21875" style="394" customWidth="1"/>
    <col min="11053" max="11053" width="1.88671875" style="394" customWidth="1"/>
    <col min="11054" max="11054" width="2.44140625" style="394" customWidth="1"/>
    <col min="11055" max="11056" width="0" style="394" hidden="1" customWidth="1"/>
    <col min="11057" max="11057" width="1" style="394" customWidth="1"/>
    <col min="11058" max="11058" width="0.77734375" style="394" customWidth="1"/>
    <col min="11059" max="11059" width="1.77734375" style="394" customWidth="1"/>
    <col min="11060" max="11060" width="7.6640625" style="394" customWidth="1"/>
    <col min="11061" max="11264" width="8.88671875" style="394"/>
    <col min="11265" max="11265" width="0.5546875" style="394" customWidth="1"/>
    <col min="11266" max="11266" width="0" style="394" hidden="1" customWidth="1"/>
    <col min="11267" max="11268" width="1.5546875" style="394" customWidth="1"/>
    <col min="11269" max="11269" width="0.21875" style="394" customWidth="1"/>
    <col min="11270" max="11270" width="4.5546875" style="394" customWidth="1"/>
    <col min="11271" max="11271" width="2.33203125" style="394" customWidth="1"/>
    <col min="11272" max="11272" width="0.5546875" style="394" customWidth="1"/>
    <col min="11273" max="11273" width="0.77734375" style="394" customWidth="1"/>
    <col min="11274" max="11274" width="2.21875" style="394" customWidth="1"/>
    <col min="11275" max="11275" width="1" style="394" customWidth="1"/>
    <col min="11276" max="11276" width="0.33203125" style="394" customWidth="1"/>
    <col min="11277" max="11277" width="3.5546875" style="394" customWidth="1"/>
    <col min="11278" max="11278" width="3.109375" style="394" customWidth="1"/>
    <col min="11279" max="11279" width="1.88671875" style="394" customWidth="1"/>
    <col min="11280" max="11280" width="1.5546875" style="394" customWidth="1"/>
    <col min="11281" max="11281" width="7.109375" style="394" customWidth="1"/>
    <col min="11282" max="11282" width="0.77734375" style="394" customWidth="1"/>
    <col min="11283" max="11283" width="0.33203125" style="394" customWidth="1"/>
    <col min="11284" max="11284" width="1.21875" style="394" customWidth="1"/>
    <col min="11285" max="11285" width="0.5546875" style="394" customWidth="1"/>
    <col min="11286" max="11286" width="1.109375" style="394" customWidth="1"/>
    <col min="11287" max="11287" width="0.44140625" style="394" customWidth="1"/>
    <col min="11288" max="11288" width="1.5546875" style="394" customWidth="1"/>
    <col min="11289" max="11289" width="3" style="394" customWidth="1"/>
    <col min="11290" max="11290" width="0.109375" style="394" customWidth="1"/>
    <col min="11291" max="11291" width="0.5546875" style="394" customWidth="1"/>
    <col min="11292" max="11292" width="0.44140625" style="394" customWidth="1"/>
    <col min="11293" max="11293" width="1.5546875" style="394" customWidth="1"/>
    <col min="11294" max="11294" width="4" style="394" customWidth="1"/>
    <col min="11295" max="11295" width="0.33203125" style="394" customWidth="1"/>
    <col min="11296" max="11296" width="0.88671875" style="394" customWidth="1"/>
    <col min="11297" max="11297" width="2.109375" style="394" customWidth="1"/>
    <col min="11298" max="11298" width="2.5546875" style="394" customWidth="1"/>
    <col min="11299" max="11299" width="0.5546875" style="394" customWidth="1"/>
    <col min="11300" max="11300" width="1" style="394" customWidth="1"/>
    <col min="11301" max="11301" width="0.44140625" style="394" customWidth="1"/>
    <col min="11302" max="11302" width="3.21875" style="394" customWidth="1"/>
    <col min="11303" max="11303" width="1.33203125" style="394" customWidth="1"/>
    <col min="11304" max="11304" width="1.6640625" style="394" customWidth="1"/>
    <col min="11305" max="11305" width="2.33203125" style="394" customWidth="1"/>
    <col min="11306" max="11306" width="1.5546875" style="394" customWidth="1"/>
    <col min="11307" max="11307" width="0.44140625" style="394" customWidth="1"/>
    <col min="11308" max="11308" width="0.21875" style="394" customWidth="1"/>
    <col min="11309" max="11309" width="1.88671875" style="394" customWidth="1"/>
    <col min="11310" max="11310" width="2.44140625" style="394" customWidth="1"/>
    <col min="11311" max="11312" width="0" style="394" hidden="1" customWidth="1"/>
    <col min="11313" max="11313" width="1" style="394" customWidth="1"/>
    <col min="11314" max="11314" width="0.77734375" style="394" customWidth="1"/>
    <col min="11315" max="11315" width="1.77734375" style="394" customWidth="1"/>
    <col min="11316" max="11316" width="7.6640625" style="394" customWidth="1"/>
    <col min="11317" max="11520" width="8.88671875" style="394"/>
    <col min="11521" max="11521" width="0.5546875" style="394" customWidth="1"/>
    <col min="11522" max="11522" width="0" style="394" hidden="1" customWidth="1"/>
    <col min="11523" max="11524" width="1.5546875" style="394" customWidth="1"/>
    <col min="11525" max="11525" width="0.21875" style="394" customWidth="1"/>
    <col min="11526" max="11526" width="4.5546875" style="394" customWidth="1"/>
    <col min="11527" max="11527" width="2.33203125" style="394" customWidth="1"/>
    <col min="11528" max="11528" width="0.5546875" style="394" customWidth="1"/>
    <col min="11529" max="11529" width="0.77734375" style="394" customWidth="1"/>
    <col min="11530" max="11530" width="2.21875" style="394" customWidth="1"/>
    <col min="11531" max="11531" width="1" style="394" customWidth="1"/>
    <col min="11532" max="11532" width="0.33203125" style="394" customWidth="1"/>
    <col min="11533" max="11533" width="3.5546875" style="394" customWidth="1"/>
    <col min="11534" max="11534" width="3.109375" style="394" customWidth="1"/>
    <col min="11535" max="11535" width="1.88671875" style="394" customWidth="1"/>
    <col min="11536" max="11536" width="1.5546875" style="394" customWidth="1"/>
    <col min="11537" max="11537" width="7.109375" style="394" customWidth="1"/>
    <col min="11538" max="11538" width="0.77734375" style="394" customWidth="1"/>
    <col min="11539" max="11539" width="0.33203125" style="394" customWidth="1"/>
    <col min="11540" max="11540" width="1.21875" style="394" customWidth="1"/>
    <col min="11541" max="11541" width="0.5546875" style="394" customWidth="1"/>
    <col min="11542" max="11542" width="1.109375" style="394" customWidth="1"/>
    <col min="11543" max="11543" width="0.44140625" style="394" customWidth="1"/>
    <col min="11544" max="11544" width="1.5546875" style="394" customWidth="1"/>
    <col min="11545" max="11545" width="3" style="394" customWidth="1"/>
    <col min="11546" max="11546" width="0.109375" style="394" customWidth="1"/>
    <col min="11547" max="11547" width="0.5546875" style="394" customWidth="1"/>
    <col min="11548" max="11548" width="0.44140625" style="394" customWidth="1"/>
    <col min="11549" max="11549" width="1.5546875" style="394" customWidth="1"/>
    <col min="11550" max="11550" width="4" style="394" customWidth="1"/>
    <col min="11551" max="11551" width="0.33203125" style="394" customWidth="1"/>
    <col min="11552" max="11552" width="0.88671875" style="394" customWidth="1"/>
    <col min="11553" max="11553" width="2.109375" style="394" customWidth="1"/>
    <col min="11554" max="11554" width="2.5546875" style="394" customWidth="1"/>
    <col min="11555" max="11555" width="0.5546875" style="394" customWidth="1"/>
    <col min="11556" max="11556" width="1" style="394" customWidth="1"/>
    <col min="11557" max="11557" width="0.44140625" style="394" customWidth="1"/>
    <col min="11558" max="11558" width="3.21875" style="394" customWidth="1"/>
    <col min="11559" max="11559" width="1.33203125" style="394" customWidth="1"/>
    <col min="11560" max="11560" width="1.6640625" style="394" customWidth="1"/>
    <col min="11561" max="11561" width="2.33203125" style="394" customWidth="1"/>
    <col min="11562" max="11562" width="1.5546875" style="394" customWidth="1"/>
    <col min="11563" max="11563" width="0.44140625" style="394" customWidth="1"/>
    <col min="11564" max="11564" width="0.21875" style="394" customWidth="1"/>
    <col min="11565" max="11565" width="1.88671875" style="394" customWidth="1"/>
    <col min="11566" max="11566" width="2.44140625" style="394" customWidth="1"/>
    <col min="11567" max="11568" width="0" style="394" hidden="1" customWidth="1"/>
    <col min="11569" max="11569" width="1" style="394" customWidth="1"/>
    <col min="11570" max="11570" width="0.77734375" style="394" customWidth="1"/>
    <col min="11571" max="11571" width="1.77734375" style="394" customWidth="1"/>
    <col min="11572" max="11572" width="7.6640625" style="394" customWidth="1"/>
    <col min="11573" max="11776" width="8.88671875" style="394"/>
    <col min="11777" max="11777" width="0.5546875" style="394" customWidth="1"/>
    <col min="11778" max="11778" width="0" style="394" hidden="1" customWidth="1"/>
    <col min="11779" max="11780" width="1.5546875" style="394" customWidth="1"/>
    <col min="11781" max="11781" width="0.21875" style="394" customWidth="1"/>
    <col min="11782" max="11782" width="4.5546875" style="394" customWidth="1"/>
    <col min="11783" max="11783" width="2.33203125" style="394" customWidth="1"/>
    <col min="11784" max="11784" width="0.5546875" style="394" customWidth="1"/>
    <col min="11785" max="11785" width="0.77734375" style="394" customWidth="1"/>
    <col min="11786" max="11786" width="2.21875" style="394" customWidth="1"/>
    <col min="11787" max="11787" width="1" style="394" customWidth="1"/>
    <col min="11788" max="11788" width="0.33203125" style="394" customWidth="1"/>
    <col min="11789" max="11789" width="3.5546875" style="394" customWidth="1"/>
    <col min="11790" max="11790" width="3.109375" style="394" customWidth="1"/>
    <col min="11791" max="11791" width="1.88671875" style="394" customWidth="1"/>
    <col min="11792" max="11792" width="1.5546875" style="394" customWidth="1"/>
    <col min="11793" max="11793" width="7.109375" style="394" customWidth="1"/>
    <col min="11794" max="11794" width="0.77734375" style="394" customWidth="1"/>
    <col min="11795" max="11795" width="0.33203125" style="394" customWidth="1"/>
    <col min="11796" max="11796" width="1.21875" style="394" customWidth="1"/>
    <col min="11797" max="11797" width="0.5546875" style="394" customWidth="1"/>
    <col min="11798" max="11798" width="1.109375" style="394" customWidth="1"/>
    <col min="11799" max="11799" width="0.44140625" style="394" customWidth="1"/>
    <col min="11800" max="11800" width="1.5546875" style="394" customWidth="1"/>
    <col min="11801" max="11801" width="3" style="394" customWidth="1"/>
    <col min="11802" max="11802" width="0.109375" style="394" customWidth="1"/>
    <col min="11803" max="11803" width="0.5546875" style="394" customWidth="1"/>
    <col min="11804" max="11804" width="0.44140625" style="394" customWidth="1"/>
    <col min="11805" max="11805" width="1.5546875" style="394" customWidth="1"/>
    <col min="11806" max="11806" width="4" style="394" customWidth="1"/>
    <col min="11807" max="11807" width="0.33203125" style="394" customWidth="1"/>
    <col min="11808" max="11808" width="0.88671875" style="394" customWidth="1"/>
    <col min="11809" max="11809" width="2.109375" style="394" customWidth="1"/>
    <col min="11810" max="11810" width="2.5546875" style="394" customWidth="1"/>
    <col min="11811" max="11811" width="0.5546875" style="394" customWidth="1"/>
    <col min="11812" max="11812" width="1" style="394" customWidth="1"/>
    <col min="11813" max="11813" width="0.44140625" style="394" customWidth="1"/>
    <col min="11814" max="11814" width="3.21875" style="394" customWidth="1"/>
    <col min="11815" max="11815" width="1.33203125" style="394" customWidth="1"/>
    <col min="11816" max="11816" width="1.6640625" style="394" customWidth="1"/>
    <col min="11817" max="11817" width="2.33203125" style="394" customWidth="1"/>
    <col min="11818" max="11818" width="1.5546875" style="394" customWidth="1"/>
    <col min="11819" max="11819" width="0.44140625" style="394" customWidth="1"/>
    <col min="11820" max="11820" width="0.21875" style="394" customWidth="1"/>
    <col min="11821" max="11821" width="1.88671875" style="394" customWidth="1"/>
    <col min="11822" max="11822" width="2.44140625" style="394" customWidth="1"/>
    <col min="11823" max="11824" width="0" style="394" hidden="1" customWidth="1"/>
    <col min="11825" max="11825" width="1" style="394" customWidth="1"/>
    <col min="11826" max="11826" width="0.77734375" style="394" customWidth="1"/>
    <col min="11827" max="11827" width="1.77734375" style="394" customWidth="1"/>
    <col min="11828" max="11828" width="7.6640625" style="394" customWidth="1"/>
    <col min="11829" max="12032" width="8.88671875" style="394"/>
    <col min="12033" max="12033" width="0.5546875" style="394" customWidth="1"/>
    <col min="12034" max="12034" width="0" style="394" hidden="1" customWidth="1"/>
    <col min="12035" max="12036" width="1.5546875" style="394" customWidth="1"/>
    <col min="12037" max="12037" width="0.21875" style="394" customWidth="1"/>
    <col min="12038" max="12038" width="4.5546875" style="394" customWidth="1"/>
    <col min="12039" max="12039" width="2.33203125" style="394" customWidth="1"/>
    <col min="12040" max="12040" width="0.5546875" style="394" customWidth="1"/>
    <col min="12041" max="12041" width="0.77734375" style="394" customWidth="1"/>
    <col min="12042" max="12042" width="2.21875" style="394" customWidth="1"/>
    <col min="12043" max="12043" width="1" style="394" customWidth="1"/>
    <col min="12044" max="12044" width="0.33203125" style="394" customWidth="1"/>
    <col min="12045" max="12045" width="3.5546875" style="394" customWidth="1"/>
    <col min="12046" max="12046" width="3.109375" style="394" customWidth="1"/>
    <col min="12047" max="12047" width="1.88671875" style="394" customWidth="1"/>
    <col min="12048" max="12048" width="1.5546875" style="394" customWidth="1"/>
    <col min="12049" max="12049" width="7.109375" style="394" customWidth="1"/>
    <col min="12050" max="12050" width="0.77734375" style="394" customWidth="1"/>
    <col min="12051" max="12051" width="0.33203125" style="394" customWidth="1"/>
    <col min="12052" max="12052" width="1.21875" style="394" customWidth="1"/>
    <col min="12053" max="12053" width="0.5546875" style="394" customWidth="1"/>
    <col min="12054" max="12054" width="1.109375" style="394" customWidth="1"/>
    <col min="12055" max="12055" width="0.44140625" style="394" customWidth="1"/>
    <col min="12056" max="12056" width="1.5546875" style="394" customWidth="1"/>
    <col min="12057" max="12057" width="3" style="394" customWidth="1"/>
    <col min="12058" max="12058" width="0.109375" style="394" customWidth="1"/>
    <col min="12059" max="12059" width="0.5546875" style="394" customWidth="1"/>
    <col min="12060" max="12060" width="0.44140625" style="394" customWidth="1"/>
    <col min="12061" max="12061" width="1.5546875" style="394" customWidth="1"/>
    <col min="12062" max="12062" width="4" style="394" customWidth="1"/>
    <col min="12063" max="12063" width="0.33203125" style="394" customWidth="1"/>
    <col min="12064" max="12064" width="0.88671875" style="394" customWidth="1"/>
    <col min="12065" max="12065" width="2.109375" style="394" customWidth="1"/>
    <col min="12066" max="12066" width="2.5546875" style="394" customWidth="1"/>
    <col min="12067" max="12067" width="0.5546875" style="394" customWidth="1"/>
    <col min="12068" max="12068" width="1" style="394" customWidth="1"/>
    <col min="12069" max="12069" width="0.44140625" style="394" customWidth="1"/>
    <col min="12070" max="12070" width="3.21875" style="394" customWidth="1"/>
    <col min="12071" max="12071" width="1.33203125" style="394" customWidth="1"/>
    <col min="12072" max="12072" width="1.6640625" style="394" customWidth="1"/>
    <col min="12073" max="12073" width="2.33203125" style="394" customWidth="1"/>
    <col min="12074" max="12074" width="1.5546875" style="394" customWidth="1"/>
    <col min="12075" max="12075" width="0.44140625" style="394" customWidth="1"/>
    <col min="12076" max="12076" width="0.21875" style="394" customWidth="1"/>
    <col min="12077" max="12077" width="1.88671875" style="394" customWidth="1"/>
    <col min="12078" max="12078" width="2.44140625" style="394" customWidth="1"/>
    <col min="12079" max="12080" width="0" style="394" hidden="1" customWidth="1"/>
    <col min="12081" max="12081" width="1" style="394" customWidth="1"/>
    <col min="12082" max="12082" width="0.77734375" style="394" customWidth="1"/>
    <col min="12083" max="12083" width="1.77734375" style="394" customWidth="1"/>
    <col min="12084" max="12084" width="7.6640625" style="394" customWidth="1"/>
    <col min="12085" max="12288" width="8.88671875" style="394"/>
    <col min="12289" max="12289" width="0.5546875" style="394" customWidth="1"/>
    <col min="12290" max="12290" width="0" style="394" hidden="1" customWidth="1"/>
    <col min="12291" max="12292" width="1.5546875" style="394" customWidth="1"/>
    <col min="12293" max="12293" width="0.21875" style="394" customWidth="1"/>
    <col min="12294" max="12294" width="4.5546875" style="394" customWidth="1"/>
    <col min="12295" max="12295" width="2.33203125" style="394" customWidth="1"/>
    <col min="12296" max="12296" width="0.5546875" style="394" customWidth="1"/>
    <col min="12297" max="12297" width="0.77734375" style="394" customWidth="1"/>
    <col min="12298" max="12298" width="2.21875" style="394" customWidth="1"/>
    <col min="12299" max="12299" width="1" style="394" customWidth="1"/>
    <col min="12300" max="12300" width="0.33203125" style="394" customWidth="1"/>
    <col min="12301" max="12301" width="3.5546875" style="394" customWidth="1"/>
    <col min="12302" max="12302" width="3.109375" style="394" customWidth="1"/>
    <col min="12303" max="12303" width="1.88671875" style="394" customWidth="1"/>
    <col min="12304" max="12304" width="1.5546875" style="394" customWidth="1"/>
    <col min="12305" max="12305" width="7.109375" style="394" customWidth="1"/>
    <col min="12306" max="12306" width="0.77734375" style="394" customWidth="1"/>
    <col min="12307" max="12307" width="0.33203125" style="394" customWidth="1"/>
    <col min="12308" max="12308" width="1.21875" style="394" customWidth="1"/>
    <col min="12309" max="12309" width="0.5546875" style="394" customWidth="1"/>
    <col min="12310" max="12310" width="1.109375" style="394" customWidth="1"/>
    <col min="12311" max="12311" width="0.44140625" style="394" customWidth="1"/>
    <col min="12312" max="12312" width="1.5546875" style="394" customWidth="1"/>
    <col min="12313" max="12313" width="3" style="394" customWidth="1"/>
    <col min="12314" max="12314" width="0.109375" style="394" customWidth="1"/>
    <col min="12315" max="12315" width="0.5546875" style="394" customWidth="1"/>
    <col min="12316" max="12316" width="0.44140625" style="394" customWidth="1"/>
    <col min="12317" max="12317" width="1.5546875" style="394" customWidth="1"/>
    <col min="12318" max="12318" width="4" style="394" customWidth="1"/>
    <col min="12319" max="12319" width="0.33203125" style="394" customWidth="1"/>
    <col min="12320" max="12320" width="0.88671875" style="394" customWidth="1"/>
    <col min="12321" max="12321" width="2.109375" style="394" customWidth="1"/>
    <col min="12322" max="12322" width="2.5546875" style="394" customWidth="1"/>
    <col min="12323" max="12323" width="0.5546875" style="394" customWidth="1"/>
    <col min="12324" max="12324" width="1" style="394" customWidth="1"/>
    <col min="12325" max="12325" width="0.44140625" style="394" customWidth="1"/>
    <col min="12326" max="12326" width="3.21875" style="394" customWidth="1"/>
    <col min="12327" max="12327" width="1.33203125" style="394" customWidth="1"/>
    <col min="12328" max="12328" width="1.6640625" style="394" customWidth="1"/>
    <col min="12329" max="12329" width="2.33203125" style="394" customWidth="1"/>
    <col min="12330" max="12330" width="1.5546875" style="394" customWidth="1"/>
    <col min="12331" max="12331" width="0.44140625" style="394" customWidth="1"/>
    <col min="12332" max="12332" width="0.21875" style="394" customWidth="1"/>
    <col min="12333" max="12333" width="1.88671875" style="394" customWidth="1"/>
    <col min="12334" max="12334" width="2.44140625" style="394" customWidth="1"/>
    <col min="12335" max="12336" width="0" style="394" hidden="1" customWidth="1"/>
    <col min="12337" max="12337" width="1" style="394" customWidth="1"/>
    <col min="12338" max="12338" width="0.77734375" style="394" customWidth="1"/>
    <col min="12339" max="12339" width="1.77734375" style="394" customWidth="1"/>
    <col min="12340" max="12340" width="7.6640625" style="394" customWidth="1"/>
    <col min="12341" max="12544" width="8.88671875" style="394"/>
    <col min="12545" max="12545" width="0.5546875" style="394" customWidth="1"/>
    <col min="12546" max="12546" width="0" style="394" hidden="1" customWidth="1"/>
    <col min="12547" max="12548" width="1.5546875" style="394" customWidth="1"/>
    <col min="12549" max="12549" width="0.21875" style="394" customWidth="1"/>
    <col min="12550" max="12550" width="4.5546875" style="394" customWidth="1"/>
    <col min="12551" max="12551" width="2.33203125" style="394" customWidth="1"/>
    <col min="12552" max="12552" width="0.5546875" style="394" customWidth="1"/>
    <col min="12553" max="12553" width="0.77734375" style="394" customWidth="1"/>
    <col min="12554" max="12554" width="2.21875" style="394" customWidth="1"/>
    <col min="12555" max="12555" width="1" style="394" customWidth="1"/>
    <col min="12556" max="12556" width="0.33203125" style="394" customWidth="1"/>
    <col min="12557" max="12557" width="3.5546875" style="394" customWidth="1"/>
    <col min="12558" max="12558" width="3.109375" style="394" customWidth="1"/>
    <col min="12559" max="12559" width="1.88671875" style="394" customWidth="1"/>
    <col min="12560" max="12560" width="1.5546875" style="394" customWidth="1"/>
    <col min="12561" max="12561" width="7.109375" style="394" customWidth="1"/>
    <col min="12562" max="12562" width="0.77734375" style="394" customWidth="1"/>
    <col min="12563" max="12563" width="0.33203125" style="394" customWidth="1"/>
    <col min="12564" max="12564" width="1.21875" style="394" customWidth="1"/>
    <col min="12565" max="12565" width="0.5546875" style="394" customWidth="1"/>
    <col min="12566" max="12566" width="1.109375" style="394" customWidth="1"/>
    <col min="12567" max="12567" width="0.44140625" style="394" customWidth="1"/>
    <col min="12568" max="12568" width="1.5546875" style="394" customWidth="1"/>
    <col min="12569" max="12569" width="3" style="394" customWidth="1"/>
    <col min="12570" max="12570" width="0.109375" style="394" customWidth="1"/>
    <col min="12571" max="12571" width="0.5546875" style="394" customWidth="1"/>
    <col min="12572" max="12572" width="0.44140625" style="394" customWidth="1"/>
    <col min="12573" max="12573" width="1.5546875" style="394" customWidth="1"/>
    <col min="12574" max="12574" width="4" style="394" customWidth="1"/>
    <col min="12575" max="12575" width="0.33203125" style="394" customWidth="1"/>
    <col min="12576" max="12576" width="0.88671875" style="394" customWidth="1"/>
    <col min="12577" max="12577" width="2.109375" style="394" customWidth="1"/>
    <col min="12578" max="12578" width="2.5546875" style="394" customWidth="1"/>
    <col min="12579" max="12579" width="0.5546875" style="394" customWidth="1"/>
    <col min="12580" max="12580" width="1" style="394" customWidth="1"/>
    <col min="12581" max="12581" width="0.44140625" style="394" customWidth="1"/>
    <col min="12582" max="12582" width="3.21875" style="394" customWidth="1"/>
    <col min="12583" max="12583" width="1.33203125" style="394" customWidth="1"/>
    <col min="12584" max="12584" width="1.6640625" style="394" customWidth="1"/>
    <col min="12585" max="12585" width="2.33203125" style="394" customWidth="1"/>
    <col min="12586" max="12586" width="1.5546875" style="394" customWidth="1"/>
    <col min="12587" max="12587" width="0.44140625" style="394" customWidth="1"/>
    <col min="12588" max="12588" width="0.21875" style="394" customWidth="1"/>
    <col min="12589" max="12589" width="1.88671875" style="394" customWidth="1"/>
    <col min="12590" max="12590" width="2.44140625" style="394" customWidth="1"/>
    <col min="12591" max="12592" width="0" style="394" hidden="1" customWidth="1"/>
    <col min="12593" max="12593" width="1" style="394" customWidth="1"/>
    <col min="12594" max="12594" width="0.77734375" style="394" customWidth="1"/>
    <col min="12595" max="12595" width="1.77734375" style="394" customWidth="1"/>
    <col min="12596" max="12596" width="7.6640625" style="394" customWidth="1"/>
    <col min="12597" max="12800" width="8.88671875" style="394"/>
    <col min="12801" max="12801" width="0.5546875" style="394" customWidth="1"/>
    <col min="12802" max="12802" width="0" style="394" hidden="1" customWidth="1"/>
    <col min="12803" max="12804" width="1.5546875" style="394" customWidth="1"/>
    <col min="12805" max="12805" width="0.21875" style="394" customWidth="1"/>
    <col min="12806" max="12806" width="4.5546875" style="394" customWidth="1"/>
    <col min="12807" max="12807" width="2.33203125" style="394" customWidth="1"/>
    <col min="12808" max="12808" width="0.5546875" style="394" customWidth="1"/>
    <col min="12809" max="12809" width="0.77734375" style="394" customWidth="1"/>
    <col min="12810" max="12810" width="2.21875" style="394" customWidth="1"/>
    <col min="12811" max="12811" width="1" style="394" customWidth="1"/>
    <col min="12812" max="12812" width="0.33203125" style="394" customWidth="1"/>
    <col min="12813" max="12813" width="3.5546875" style="394" customWidth="1"/>
    <col min="12814" max="12814" width="3.109375" style="394" customWidth="1"/>
    <col min="12815" max="12815" width="1.88671875" style="394" customWidth="1"/>
    <col min="12816" max="12816" width="1.5546875" style="394" customWidth="1"/>
    <col min="12817" max="12817" width="7.109375" style="394" customWidth="1"/>
    <col min="12818" max="12818" width="0.77734375" style="394" customWidth="1"/>
    <col min="12819" max="12819" width="0.33203125" style="394" customWidth="1"/>
    <col min="12820" max="12820" width="1.21875" style="394" customWidth="1"/>
    <col min="12821" max="12821" width="0.5546875" style="394" customWidth="1"/>
    <col min="12822" max="12822" width="1.109375" style="394" customWidth="1"/>
    <col min="12823" max="12823" width="0.44140625" style="394" customWidth="1"/>
    <col min="12824" max="12824" width="1.5546875" style="394" customWidth="1"/>
    <col min="12825" max="12825" width="3" style="394" customWidth="1"/>
    <col min="12826" max="12826" width="0.109375" style="394" customWidth="1"/>
    <col min="12827" max="12827" width="0.5546875" style="394" customWidth="1"/>
    <col min="12828" max="12828" width="0.44140625" style="394" customWidth="1"/>
    <col min="12829" max="12829" width="1.5546875" style="394" customWidth="1"/>
    <col min="12830" max="12830" width="4" style="394" customWidth="1"/>
    <col min="12831" max="12831" width="0.33203125" style="394" customWidth="1"/>
    <col min="12832" max="12832" width="0.88671875" style="394" customWidth="1"/>
    <col min="12833" max="12833" width="2.109375" style="394" customWidth="1"/>
    <col min="12834" max="12834" width="2.5546875" style="394" customWidth="1"/>
    <col min="12835" max="12835" width="0.5546875" style="394" customWidth="1"/>
    <col min="12836" max="12836" width="1" style="394" customWidth="1"/>
    <col min="12837" max="12837" width="0.44140625" style="394" customWidth="1"/>
    <col min="12838" max="12838" width="3.21875" style="394" customWidth="1"/>
    <col min="12839" max="12839" width="1.33203125" style="394" customWidth="1"/>
    <col min="12840" max="12840" width="1.6640625" style="394" customWidth="1"/>
    <col min="12841" max="12841" width="2.33203125" style="394" customWidth="1"/>
    <col min="12842" max="12842" width="1.5546875" style="394" customWidth="1"/>
    <col min="12843" max="12843" width="0.44140625" style="394" customWidth="1"/>
    <col min="12844" max="12844" width="0.21875" style="394" customWidth="1"/>
    <col min="12845" max="12845" width="1.88671875" style="394" customWidth="1"/>
    <col min="12846" max="12846" width="2.44140625" style="394" customWidth="1"/>
    <col min="12847" max="12848" width="0" style="394" hidden="1" customWidth="1"/>
    <col min="12849" max="12849" width="1" style="394" customWidth="1"/>
    <col min="12850" max="12850" width="0.77734375" style="394" customWidth="1"/>
    <col min="12851" max="12851" width="1.77734375" style="394" customWidth="1"/>
    <col min="12852" max="12852" width="7.6640625" style="394" customWidth="1"/>
    <col min="12853" max="13056" width="8.88671875" style="394"/>
    <col min="13057" max="13057" width="0.5546875" style="394" customWidth="1"/>
    <col min="13058" max="13058" width="0" style="394" hidden="1" customWidth="1"/>
    <col min="13059" max="13060" width="1.5546875" style="394" customWidth="1"/>
    <col min="13061" max="13061" width="0.21875" style="394" customWidth="1"/>
    <col min="13062" max="13062" width="4.5546875" style="394" customWidth="1"/>
    <col min="13063" max="13063" width="2.33203125" style="394" customWidth="1"/>
    <col min="13064" max="13064" width="0.5546875" style="394" customWidth="1"/>
    <col min="13065" max="13065" width="0.77734375" style="394" customWidth="1"/>
    <col min="13066" max="13066" width="2.21875" style="394" customWidth="1"/>
    <col min="13067" max="13067" width="1" style="394" customWidth="1"/>
    <col min="13068" max="13068" width="0.33203125" style="394" customWidth="1"/>
    <col min="13069" max="13069" width="3.5546875" style="394" customWidth="1"/>
    <col min="13070" max="13070" width="3.109375" style="394" customWidth="1"/>
    <col min="13071" max="13071" width="1.88671875" style="394" customWidth="1"/>
    <col min="13072" max="13072" width="1.5546875" style="394" customWidth="1"/>
    <col min="13073" max="13073" width="7.109375" style="394" customWidth="1"/>
    <col min="13074" max="13074" width="0.77734375" style="394" customWidth="1"/>
    <col min="13075" max="13075" width="0.33203125" style="394" customWidth="1"/>
    <col min="13076" max="13076" width="1.21875" style="394" customWidth="1"/>
    <col min="13077" max="13077" width="0.5546875" style="394" customWidth="1"/>
    <col min="13078" max="13078" width="1.109375" style="394" customWidth="1"/>
    <col min="13079" max="13079" width="0.44140625" style="394" customWidth="1"/>
    <col min="13080" max="13080" width="1.5546875" style="394" customWidth="1"/>
    <col min="13081" max="13081" width="3" style="394" customWidth="1"/>
    <col min="13082" max="13082" width="0.109375" style="394" customWidth="1"/>
    <col min="13083" max="13083" width="0.5546875" style="394" customWidth="1"/>
    <col min="13084" max="13084" width="0.44140625" style="394" customWidth="1"/>
    <col min="13085" max="13085" width="1.5546875" style="394" customWidth="1"/>
    <col min="13086" max="13086" width="4" style="394" customWidth="1"/>
    <col min="13087" max="13087" width="0.33203125" style="394" customWidth="1"/>
    <col min="13088" max="13088" width="0.88671875" style="394" customWidth="1"/>
    <col min="13089" max="13089" width="2.109375" style="394" customWidth="1"/>
    <col min="13090" max="13090" width="2.5546875" style="394" customWidth="1"/>
    <col min="13091" max="13091" width="0.5546875" style="394" customWidth="1"/>
    <col min="13092" max="13092" width="1" style="394" customWidth="1"/>
    <col min="13093" max="13093" width="0.44140625" style="394" customWidth="1"/>
    <col min="13094" max="13094" width="3.21875" style="394" customWidth="1"/>
    <col min="13095" max="13095" width="1.33203125" style="394" customWidth="1"/>
    <col min="13096" max="13096" width="1.6640625" style="394" customWidth="1"/>
    <col min="13097" max="13097" width="2.33203125" style="394" customWidth="1"/>
    <col min="13098" max="13098" width="1.5546875" style="394" customWidth="1"/>
    <col min="13099" max="13099" width="0.44140625" style="394" customWidth="1"/>
    <col min="13100" max="13100" width="0.21875" style="394" customWidth="1"/>
    <col min="13101" max="13101" width="1.88671875" style="394" customWidth="1"/>
    <col min="13102" max="13102" width="2.44140625" style="394" customWidth="1"/>
    <col min="13103" max="13104" width="0" style="394" hidden="1" customWidth="1"/>
    <col min="13105" max="13105" width="1" style="394" customWidth="1"/>
    <col min="13106" max="13106" width="0.77734375" style="394" customWidth="1"/>
    <col min="13107" max="13107" width="1.77734375" style="394" customWidth="1"/>
    <col min="13108" max="13108" width="7.6640625" style="394" customWidth="1"/>
    <col min="13109" max="13312" width="8.88671875" style="394"/>
    <col min="13313" max="13313" width="0.5546875" style="394" customWidth="1"/>
    <col min="13314" max="13314" width="0" style="394" hidden="1" customWidth="1"/>
    <col min="13315" max="13316" width="1.5546875" style="394" customWidth="1"/>
    <col min="13317" max="13317" width="0.21875" style="394" customWidth="1"/>
    <col min="13318" max="13318" width="4.5546875" style="394" customWidth="1"/>
    <col min="13319" max="13319" width="2.33203125" style="394" customWidth="1"/>
    <col min="13320" max="13320" width="0.5546875" style="394" customWidth="1"/>
    <col min="13321" max="13321" width="0.77734375" style="394" customWidth="1"/>
    <col min="13322" max="13322" width="2.21875" style="394" customWidth="1"/>
    <col min="13323" max="13323" width="1" style="394" customWidth="1"/>
    <col min="13324" max="13324" width="0.33203125" style="394" customWidth="1"/>
    <col min="13325" max="13325" width="3.5546875" style="394" customWidth="1"/>
    <col min="13326" max="13326" width="3.109375" style="394" customWidth="1"/>
    <col min="13327" max="13327" width="1.88671875" style="394" customWidth="1"/>
    <col min="13328" max="13328" width="1.5546875" style="394" customWidth="1"/>
    <col min="13329" max="13329" width="7.109375" style="394" customWidth="1"/>
    <col min="13330" max="13330" width="0.77734375" style="394" customWidth="1"/>
    <col min="13331" max="13331" width="0.33203125" style="394" customWidth="1"/>
    <col min="13332" max="13332" width="1.21875" style="394" customWidth="1"/>
    <col min="13333" max="13333" width="0.5546875" style="394" customWidth="1"/>
    <col min="13334" max="13334" width="1.109375" style="394" customWidth="1"/>
    <col min="13335" max="13335" width="0.44140625" style="394" customWidth="1"/>
    <col min="13336" max="13336" width="1.5546875" style="394" customWidth="1"/>
    <col min="13337" max="13337" width="3" style="394" customWidth="1"/>
    <col min="13338" max="13338" width="0.109375" style="394" customWidth="1"/>
    <col min="13339" max="13339" width="0.5546875" style="394" customWidth="1"/>
    <col min="13340" max="13340" width="0.44140625" style="394" customWidth="1"/>
    <col min="13341" max="13341" width="1.5546875" style="394" customWidth="1"/>
    <col min="13342" max="13342" width="4" style="394" customWidth="1"/>
    <col min="13343" max="13343" width="0.33203125" style="394" customWidth="1"/>
    <col min="13344" max="13344" width="0.88671875" style="394" customWidth="1"/>
    <col min="13345" max="13345" width="2.109375" style="394" customWidth="1"/>
    <col min="13346" max="13346" width="2.5546875" style="394" customWidth="1"/>
    <col min="13347" max="13347" width="0.5546875" style="394" customWidth="1"/>
    <col min="13348" max="13348" width="1" style="394" customWidth="1"/>
    <col min="13349" max="13349" width="0.44140625" style="394" customWidth="1"/>
    <col min="13350" max="13350" width="3.21875" style="394" customWidth="1"/>
    <col min="13351" max="13351" width="1.33203125" style="394" customWidth="1"/>
    <col min="13352" max="13352" width="1.6640625" style="394" customWidth="1"/>
    <col min="13353" max="13353" width="2.33203125" style="394" customWidth="1"/>
    <col min="13354" max="13354" width="1.5546875" style="394" customWidth="1"/>
    <col min="13355" max="13355" width="0.44140625" style="394" customWidth="1"/>
    <col min="13356" max="13356" width="0.21875" style="394" customWidth="1"/>
    <col min="13357" max="13357" width="1.88671875" style="394" customWidth="1"/>
    <col min="13358" max="13358" width="2.44140625" style="394" customWidth="1"/>
    <col min="13359" max="13360" width="0" style="394" hidden="1" customWidth="1"/>
    <col min="13361" max="13361" width="1" style="394" customWidth="1"/>
    <col min="13362" max="13362" width="0.77734375" style="394" customWidth="1"/>
    <col min="13363" max="13363" width="1.77734375" style="394" customWidth="1"/>
    <col min="13364" max="13364" width="7.6640625" style="394" customWidth="1"/>
    <col min="13365" max="13568" width="8.88671875" style="394"/>
    <col min="13569" max="13569" width="0.5546875" style="394" customWidth="1"/>
    <col min="13570" max="13570" width="0" style="394" hidden="1" customWidth="1"/>
    <col min="13571" max="13572" width="1.5546875" style="394" customWidth="1"/>
    <col min="13573" max="13573" width="0.21875" style="394" customWidth="1"/>
    <col min="13574" max="13574" width="4.5546875" style="394" customWidth="1"/>
    <col min="13575" max="13575" width="2.33203125" style="394" customWidth="1"/>
    <col min="13576" max="13576" width="0.5546875" style="394" customWidth="1"/>
    <col min="13577" max="13577" width="0.77734375" style="394" customWidth="1"/>
    <col min="13578" max="13578" width="2.21875" style="394" customWidth="1"/>
    <col min="13579" max="13579" width="1" style="394" customWidth="1"/>
    <col min="13580" max="13580" width="0.33203125" style="394" customWidth="1"/>
    <col min="13581" max="13581" width="3.5546875" style="394" customWidth="1"/>
    <col min="13582" max="13582" width="3.109375" style="394" customWidth="1"/>
    <col min="13583" max="13583" width="1.88671875" style="394" customWidth="1"/>
    <col min="13584" max="13584" width="1.5546875" style="394" customWidth="1"/>
    <col min="13585" max="13585" width="7.109375" style="394" customWidth="1"/>
    <col min="13586" max="13586" width="0.77734375" style="394" customWidth="1"/>
    <col min="13587" max="13587" width="0.33203125" style="394" customWidth="1"/>
    <col min="13588" max="13588" width="1.21875" style="394" customWidth="1"/>
    <col min="13589" max="13589" width="0.5546875" style="394" customWidth="1"/>
    <col min="13590" max="13590" width="1.109375" style="394" customWidth="1"/>
    <col min="13591" max="13591" width="0.44140625" style="394" customWidth="1"/>
    <col min="13592" max="13592" width="1.5546875" style="394" customWidth="1"/>
    <col min="13593" max="13593" width="3" style="394" customWidth="1"/>
    <col min="13594" max="13594" width="0.109375" style="394" customWidth="1"/>
    <col min="13595" max="13595" width="0.5546875" style="394" customWidth="1"/>
    <col min="13596" max="13596" width="0.44140625" style="394" customWidth="1"/>
    <col min="13597" max="13597" width="1.5546875" style="394" customWidth="1"/>
    <col min="13598" max="13598" width="4" style="394" customWidth="1"/>
    <col min="13599" max="13599" width="0.33203125" style="394" customWidth="1"/>
    <col min="13600" max="13600" width="0.88671875" style="394" customWidth="1"/>
    <col min="13601" max="13601" width="2.109375" style="394" customWidth="1"/>
    <col min="13602" max="13602" width="2.5546875" style="394" customWidth="1"/>
    <col min="13603" max="13603" width="0.5546875" style="394" customWidth="1"/>
    <col min="13604" max="13604" width="1" style="394" customWidth="1"/>
    <col min="13605" max="13605" width="0.44140625" style="394" customWidth="1"/>
    <col min="13606" max="13606" width="3.21875" style="394" customWidth="1"/>
    <col min="13607" max="13607" width="1.33203125" style="394" customWidth="1"/>
    <col min="13608" max="13608" width="1.6640625" style="394" customWidth="1"/>
    <col min="13609" max="13609" width="2.33203125" style="394" customWidth="1"/>
    <col min="13610" max="13610" width="1.5546875" style="394" customWidth="1"/>
    <col min="13611" max="13611" width="0.44140625" style="394" customWidth="1"/>
    <col min="13612" max="13612" width="0.21875" style="394" customWidth="1"/>
    <col min="13613" max="13613" width="1.88671875" style="394" customWidth="1"/>
    <col min="13614" max="13614" width="2.44140625" style="394" customWidth="1"/>
    <col min="13615" max="13616" width="0" style="394" hidden="1" customWidth="1"/>
    <col min="13617" max="13617" width="1" style="394" customWidth="1"/>
    <col min="13618" max="13618" width="0.77734375" style="394" customWidth="1"/>
    <col min="13619" max="13619" width="1.77734375" style="394" customWidth="1"/>
    <col min="13620" max="13620" width="7.6640625" style="394" customWidth="1"/>
    <col min="13621" max="13824" width="8.88671875" style="394"/>
    <col min="13825" max="13825" width="0.5546875" style="394" customWidth="1"/>
    <col min="13826" max="13826" width="0" style="394" hidden="1" customWidth="1"/>
    <col min="13827" max="13828" width="1.5546875" style="394" customWidth="1"/>
    <col min="13829" max="13829" width="0.21875" style="394" customWidth="1"/>
    <col min="13830" max="13830" width="4.5546875" style="394" customWidth="1"/>
    <col min="13831" max="13831" width="2.33203125" style="394" customWidth="1"/>
    <col min="13832" max="13832" width="0.5546875" style="394" customWidth="1"/>
    <col min="13833" max="13833" width="0.77734375" style="394" customWidth="1"/>
    <col min="13834" max="13834" width="2.21875" style="394" customWidth="1"/>
    <col min="13835" max="13835" width="1" style="394" customWidth="1"/>
    <col min="13836" max="13836" width="0.33203125" style="394" customWidth="1"/>
    <col min="13837" max="13837" width="3.5546875" style="394" customWidth="1"/>
    <col min="13838" max="13838" width="3.109375" style="394" customWidth="1"/>
    <col min="13839" max="13839" width="1.88671875" style="394" customWidth="1"/>
    <col min="13840" max="13840" width="1.5546875" style="394" customWidth="1"/>
    <col min="13841" max="13841" width="7.109375" style="394" customWidth="1"/>
    <col min="13842" max="13842" width="0.77734375" style="394" customWidth="1"/>
    <col min="13843" max="13843" width="0.33203125" style="394" customWidth="1"/>
    <col min="13844" max="13844" width="1.21875" style="394" customWidth="1"/>
    <col min="13845" max="13845" width="0.5546875" style="394" customWidth="1"/>
    <col min="13846" max="13846" width="1.109375" style="394" customWidth="1"/>
    <col min="13847" max="13847" width="0.44140625" style="394" customWidth="1"/>
    <col min="13848" max="13848" width="1.5546875" style="394" customWidth="1"/>
    <col min="13849" max="13849" width="3" style="394" customWidth="1"/>
    <col min="13850" max="13850" width="0.109375" style="394" customWidth="1"/>
    <col min="13851" max="13851" width="0.5546875" style="394" customWidth="1"/>
    <col min="13852" max="13852" width="0.44140625" style="394" customWidth="1"/>
    <col min="13853" max="13853" width="1.5546875" style="394" customWidth="1"/>
    <col min="13854" max="13854" width="4" style="394" customWidth="1"/>
    <col min="13855" max="13855" width="0.33203125" style="394" customWidth="1"/>
    <col min="13856" max="13856" width="0.88671875" style="394" customWidth="1"/>
    <col min="13857" max="13857" width="2.109375" style="394" customWidth="1"/>
    <col min="13858" max="13858" width="2.5546875" style="394" customWidth="1"/>
    <col min="13859" max="13859" width="0.5546875" style="394" customWidth="1"/>
    <col min="13860" max="13860" width="1" style="394" customWidth="1"/>
    <col min="13861" max="13861" width="0.44140625" style="394" customWidth="1"/>
    <col min="13862" max="13862" width="3.21875" style="394" customWidth="1"/>
    <col min="13863" max="13863" width="1.33203125" style="394" customWidth="1"/>
    <col min="13864" max="13864" width="1.6640625" style="394" customWidth="1"/>
    <col min="13865" max="13865" width="2.33203125" style="394" customWidth="1"/>
    <col min="13866" max="13866" width="1.5546875" style="394" customWidth="1"/>
    <col min="13867" max="13867" width="0.44140625" style="394" customWidth="1"/>
    <col min="13868" max="13868" width="0.21875" style="394" customWidth="1"/>
    <col min="13869" max="13869" width="1.88671875" style="394" customWidth="1"/>
    <col min="13870" max="13870" width="2.44140625" style="394" customWidth="1"/>
    <col min="13871" max="13872" width="0" style="394" hidden="1" customWidth="1"/>
    <col min="13873" max="13873" width="1" style="394" customWidth="1"/>
    <col min="13874" max="13874" width="0.77734375" style="394" customWidth="1"/>
    <col min="13875" max="13875" width="1.77734375" style="394" customWidth="1"/>
    <col min="13876" max="13876" width="7.6640625" style="394" customWidth="1"/>
    <col min="13877" max="14080" width="8.88671875" style="394"/>
    <col min="14081" max="14081" width="0.5546875" style="394" customWidth="1"/>
    <col min="14082" max="14082" width="0" style="394" hidden="1" customWidth="1"/>
    <col min="14083" max="14084" width="1.5546875" style="394" customWidth="1"/>
    <col min="14085" max="14085" width="0.21875" style="394" customWidth="1"/>
    <col min="14086" max="14086" width="4.5546875" style="394" customWidth="1"/>
    <col min="14087" max="14087" width="2.33203125" style="394" customWidth="1"/>
    <col min="14088" max="14088" width="0.5546875" style="394" customWidth="1"/>
    <col min="14089" max="14089" width="0.77734375" style="394" customWidth="1"/>
    <col min="14090" max="14090" width="2.21875" style="394" customWidth="1"/>
    <col min="14091" max="14091" width="1" style="394" customWidth="1"/>
    <col min="14092" max="14092" width="0.33203125" style="394" customWidth="1"/>
    <col min="14093" max="14093" width="3.5546875" style="394" customWidth="1"/>
    <col min="14094" max="14094" width="3.109375" style="394" customWidth="1"/>
    <col min="14095" max="14095" width="1.88671875" style="394" customWidth="1"/>
    <col min="14096" max="14096" width="1.5546875" style="394" customWidth="1"/>
    <col min="14097" max="14097" width="7.109375" style="394" customWidth="1"/>
    <col min="14098" max="14098" width="0.77734375" style="394" customWidth="1"/>
    <col min="14099" max="14099" width="0.33203125" style="394" customWidth="1"/>
    <col min="14100" max="14100" width="1.21875" style="394" customWidth="1"/>
    <col min="14101" max="14101" width="0.5546875" style="394" customWidth="1"/>
    <col min="14102" max="14102" width="1.109375" style="394" customWidth="1"/>
    <col min="14103" max="14103" width="0.44140625" style="394" customWidth="1"/>
    <col min="14104" max="14104" width="1.5546875" style="394" customWidth="1"/>
    <col min="14105" max="14105" width="3" style="394" customWidth="1"/>
    <col min="14106" max="14106" width="0.109375" style="394" customWidth="1"/>
    <col min="14107" max="14107" width="0.5546875" style="394" customWidth="1"/>
    <col min="14108" max="14108" width="0.44140625" style="394" customWidth="1"/>
    <col min="14109" max="14109" width="1.5546875" style="394" customWidth="1"/>
    <col min="14110" max="14110" width="4" style="394" customWidth="1"/>
    <col min="14111" max="14111" width="0.33203125" style="394" customWidth="1"/>
    <col min="14112" max="14112" width="0.88671875" style="394" customWidth="1"/>
    <col min="14113" max="14113" width="2.109375" style="394" customWidth="1"/>
    <col min="14114" max="14114" width="2.5546875" style="394" customWidth="1"/>
    <col min="14115" max="14115" width="0.5546875" style="394" customWidth="1"/>
    <col min="14116" max="14116" width="1" style="394" customWidth="1"/>
    <col min="14117" max="14117" width="0.44140625" style="394" customWidth="1"/>
    <col min="14118" max="14118" width="3.21875" style="394" customWidth="1"/>
    <col min="14119" max="14119" width="1.33203125" style="394" customWidth="1"/>
    <col min="14120" max="14120" width="1.6640625" style="394" customWidth="1"/>
    <col min="14121" max="14121" width="2.33203125" style="394" customWidth="1"/>
    <col min="14122" max="14122" width="1.5546875" style="394" customWidth="1"/>
    <col min="14123" max="14123" width="0.44140625" style="394" customWidth="1"/>
    <col min="14124" max="14124" width="0.21875" style="394" customWidth="1"/>
    <col min="14125" max="14125" width="1.88671875" style="394" customWidth="1"/>
    <col min="14126" max="14126" width="2.44140625" style="394" customWidth="1"/>
    <col min="14127" max="14128" width="0" style="394" hidden="1" customWidth="1"/>
    <col min="14129" max="14129" width="1" style="394" customWidth="1"/>
    <col min="14130" max="14130" width="0.77734375" style="394" customWidth="1"/>
    <col min="14131" max="14131" width="1.77734375" style="394" customWidth="1"/>
    <col min="14132" max="14132" width="7.6640625" style="394" customWidth="1"/>
    <col min="14133" max="14336" width="8.88671875" style="394"/>
    <col min="14337" max="14337" width="0.5546875" style="394" customWidth="1"/>
    <col min="14338" max="14338" width="0" style="394" hidden="1" customWidth="1"/>
    <col min="14339" max="14340" width="1.5546875" style="394" customWidth="1"/>
    <col min="14341" max="14341" width="0.21875" style="394" customWidth="1"/>
    <col min="14342" max="14342" width="4.5546875" style="394" customWidth="1"/>
    <col min="14343" max="14343" width="2.33203125" style="394" customWidth="1"/>
    <col min="14344" max="14344" width="0.5546875" style="394" customWidth="1"/>
    <col min="14345" max="14345" width="0.77734375" style="394" customWidth="1"/>
    <col min="14346" max="14346" width="2.21875" style="394" customWidth="1"/>
    <col min="14347" max="14347" width="1" style="394" customWidth="1"/>
    <col min="14348" max="14348" width="0.33203125" style="394" customWidth="1"/>
    <col min="14349" max="14349" width="3.5546875" style="394" customWidth="1"/>
    <col min="14350" max="14350" width="3.109375" style="394" customWidth="1"/>
    <col min="14351" max="14351" width="1.88671875" style="394" customWidth="1"/>
    <col min="14352" max="14352" width="1.5546875" style="394" customWidth="1"/>
    <col min="14353" max="14353" width="7.109375" style="394" customWidth="1"/>
    <col min="14354" max="14354" width="0.77734375" style="394" customWidth="1"/>
    <col min="14355" max="14355" width="0.33203125" style="394" customWidth="1"/>
    <col min="14356" max="14356" width="1.21875" style="394" customWidth="1"/>
    <col min="14357" max="14357" width="0.5546875" style="394" customWidth="1"/>
    <col min="14358" max="14358" width="1.109375" style="394" customWidth="1"/>
    <col min="14359" max="14359" width="0.44140625" style="394" customWidth="1"/>
    <col min="14360" max="14360" width="1.5546875" style="394" customWidth="1"/>
    <col min="14361" max="14361" width="3" style="394" customWidth="1"/>
    <col min="14362" max="14362" width="0.109375" style="394" customWidth="1"/>
    <col min="14363" max="14363" width="0.5546875" style="394" customWidth="1"/>
    <col min="14364" max="14364" width="0.44140625" style="394" customWidth="1"/>
    <col min="14365" max="14365" width="1.5546875" style="394" customWidth="1"/>
    <col min="14366" max="14366" width="4" style="394" customWidth="1"/>
    <col min="14367" max="14367" width="0.33203125" style="394" customWidth="1"/>
    <col min="14368" max="14368" width="0.88671875" style="394" customWidth="1"/>
    <col min="14369" max="14369" width="2.109375" style="394" customWidth="1"/>
    <col min="14370" max="14370" width="2.5546875" style="394" customWidth="1"/>
    <col min="14371" max="14371" width="0.5546875" style="394" customWidth="1"/>
    <col min="14372" max="14372" width="1" style="394" customWidth="1"/>
    <col min="14373" max="14373" width="0.44140625" style="394" customWidth="1"/>
    <col min="14374" max="14374" width="3.21875" style="394" customWidth="1"/>
    <col min="14375" max="14375" width="1.33203125" style="394" customWidth="1"/>
    <col min="14376" max="14376" width="1.6640625" style="394" customWidth="1"/>
    <col min="14377" max="14377" width="2.33203125" style="394" customWidth="1"/>
    <col min="14378" max="14378" width="1.5546875" style="394" customWidth="1"/>
    <col min="14379" max="14379" width="0.44140625" style="394" customWidth="1"/>
    <col min="14380" max="14380" width="0.21875" style="394" customWidth="1"/>
    <col min="14381" max="14381" width="1.88671875" style="394" customWidth="1"/>
    <col min="14382" max="14382" width="2.44140625" style="394" customWidth="1"/>
    <col min="14383" max="14384" width="0" style="394" hidden="1" customWidth="1"/>
    <col min="14385" max="14385" width="1" style="394" customWidth="1"/>
    <col min="14386" max="14386" width="0.77734375" style="394" customWidth="1"/>
    <col min="14387" max="14387" width="1.77734375" style="394" customWidth="1"/>
    <col min="14388" max="14388" width="7.6640625" style="394" customWidth="1"/>
    <col min="14389" max="14592" width="8.88671875" style="394"/>
    <col min="14593" max="14593" width="0.5546875" style="394" customWidth="1"/>
    <col min="14594" max="14594" width="0" style="394" hidden="1" customWidth="1"/>
    <col min="14595" max="14596" width="1.5546875" style="394" customWidth="1"/>
    <col min="14597" max="14597" width="0.21875" style="394" customWidth="1"/>
    <col min="14598" max="14598" width="4.5546875" style="394" customWidth="1"/>
    <col min="14599" max="14599" width="2.33203125" style="394" customWidth="1"/>
    <col min="14600" max="14600" width="0.5546875" style="394" customWidth="1"/>
    <col min="14601" max="14601" width="0.77734375" style="394" customWidth="1"/>
    <col min="14602" max="14602" width="2.21875" style="394" customWidth="1"/>
    <col min="14603" max="14603" width="1" style="394" customWidth="1"/>
    <col min="14604" max="14604" width="0.33203125" style="394" customWidth="1"/>
    <col min="14605" max="14605" width="3.5546875" style="394" customWidth="1"/>
    <col min="14606" max="14606" width="3.109375" style="394" customWidth="1"/>
    <col min="14607" max="14607" width="1.88671875" style="394" customWidth="1"/>
    <col min="14608" max="14608" width="1.5546875" style="394" customWidth="1"/>
    <col min="14609" max="14609" width="7.109375" style="394" customWidth="1"/>
    <col min="14610" max="14610" width="0.77734375" style="394" customWidth="1"/>
    <col min="14611" max="14611" width="0.33203125" style="394" customWidth="1"/>
    <col min="14612" max="14612" width="1.21875" style="394" customWidth="1"/>
    <col min="14613" max="14613" width="0.5546875" style="394" customWidth="1"/>
    <col min="14614" max="14614" width="1.109375" style="394" customWidth="1"/>
    <col min="14615" max="14615" width="0.44140625" style="394" customWidth="1"/>
    <col min="14616" max="14616" width="1.5546875" style="394" customWidth="1"/>
    <col min="14617" max="14617" width="3" style="394" customWidth="1"/>
    <col min="14618" max="14618" width="0.109375" style="394" customWidth="1"/>
    <col min="14619" max="14619" width="0.5546875" style="394" customWidth="1"/>
    <col min="14620" max="14620" width="0.44140625" style="394" customWidth="1"/>
    <col min="14621" max="14621" width="1.5546875" style="394" customWidth="1"/>
    <col min="14622" max="14622" width="4" style="394" customWidth="1"/>
    <col min="14623" max="14623" width="0.33203125" style="394" customWidth="1"/>
    <col min="14624" max="14624" width="0.88671875" style="394" customWidth="1"/>
    <col min="14625" max="14625" width="2.109375" style="394" customWidth="1"/>
    <col min="14626" max="14626" width="2.5546875" style="394" customWidth="1"/>
    <col min="14627" max="14627" width="0.5546875" style="394" customWidth="1"/>
    <col min="14628" max="14628" width="1" style="394" customWidth="1"/>
    <col min="14629" max="14629" width="0.44140625" style="394" customWidth="1"/>
    <col min="14630" max="14630" width="3.21875" style="394" customWidth="1"/>
    <col min="14631" max="14631" width="1.33203125" style="394" customWidth="1"/>
    <col min="14632" max="14632" width="1.6640625" style="394" customWidth="1"/>
    <col min="14633" max="14633" width="2.33203125" style="394" customWidth="1"/>
    <col min="14634" max="14634" width="1.5546875" style="394" customWidth="1"/>
    <col min="14635" max="14635" width="0.44140625" style="394" customWidth="1"/>
    <col min="14636" max="14636" width="0.21875" style="394" customWidth="1"/>
    <col min="14637" max="14637" width="1.88671875" style="394" customWidth="1"/>
    <col min="14638" max="14638" width="2.44140625" style="394" customWidth="1"/>
    <col min="14639" max="14640" width="0" style="394" hidden="1" customWidth="1"/>
    <col min="14641" max="14641" width="1" style="394" customWidth="1"/>
    <col min="14642" max="14642" width="0.77734375" style="394" customWidth="1"/>
    <col min="14643" max="14643" width="1.77734375" style="394" customWidth="1"/>
    <col min="14644" max="14644" width="7.6640625" style="394" customWidth="1"/>
    <col min="14645" max="14848" width="8.88671875" style="394"/>
    <col min="14849" max="14849" width="0.5546875" style="394" customWidth="1"/>
    <col min="14850" max="14850" width="0" style="394" hidden="1" customWidth="1"/>
    <col min="14851" max="14852" width="1.5546875" style="394" customWidth="1"/>
    <col min="14853" max="14853" width="0.21875" style="394" customWidth="1"/>
    <col min="14854" max="14854" width="4.5546875" style="394" customWidth="1"/>
    <col min="14855" max="14855" width="2.33203125" style="394" customWidth="1"/>
    <col min="14856" max="14856" width="0.5546875" style="394" customWidth="1"/>
    <col min="14857" max="14857" width="0.77734375" style="394" customWidth="1"/>
    <col min="14858" max="14858" width="2.21875" style="394" customWidth="1"/>
    <col min="14859" max="14859" width="1" style="394" customWidth="1"/>
    <col min="14860" max="14860" width="0.33203125" style="394" customWidth="1"/>
    <col min="14861" max="14861" width="3.5546875" style="394" customWidth="1"/>
    <col min="14862" max="14862" width="3.109375" style="394" customWidth="1"/>
    <col min="14863" max="14863" width="1.88671875" style="394" customWidth="1"/>
    <col min="14864" max="14864" width="1.5546875" style="394" customWidth="1"/>
    <col min="14865" max="14865" width="7.109375" style="394" customWidth="1"/>
    <col min="14866" max="14866" width="0.77734375" style="394" customWidth="1"/>
    <col min="14867" max="14867" width="0.33203125" style="394" customWidth="1"/>
    <col min="14868" max="14868" width="1.21875" style="394" customWidth="1"/>
    <col min="14869" max="14869" width="0.5546875" style="394" customWidth="1"/>
    <col min="14870" max="14870" width="1.109375" style="394" customWidth="1"/>
    <col min="14871" max="14871" width="0.44140625" style="394" customWidth="1"/>
    <col min="14872" max="14872" width="1.5546875" style="394" customWidth="1"/>
    <col min="14873" max="14873" width="3" style="394" customWidth="1"/>
    <col min="14874" max="14874" width="0.109375" style="394" customWidth="1"/>
    <col min="14875" max="14875" width="0.5546875" style="394" customWidth="1"/>
    <col min="14876" max="14876" width="0.44140625" style="394" customWidth="1"/>
    <col min="14877" max="14877" width="1.5546875" style="394" customWidth="1"/>
    <col min="14878" max="14878" width="4" style="394" customWidth="1"/>
    <col min="14879" max="14879" width="0.33203125" style="394" customWidth="1"/>
    <col min="14880" max="14880" width="0.88671875" style="394" customWidth="1"/>
    <col min="14881" max="14881" width="2.109375" style="394" customWidth="1"/>
    <col min="14882" max="14882" width="2.5546875" style="394" customWidth="1"/>
    <col min="14883" max="14883" width="0.5546875" style="394" customWidth="1"/>
    <col min="14884" max="14884" width="1" style="394" customWidth="1"/>
    <col min="14885" max="14885" width="0.44140625" style="394" customWidth="1"/>
    <col min="14886" max="14886" width="3.21875" style="394" customWidth="1"/>
    <col min="14887" max="14887" width="1.33203125" style="394" customWidth="1"/>
    <col min="14888" max="14888" width="1.6640625" style="394" customWidth="1"/>
    <col min="14889" max="14889" width="2.33203125" style="394" customWidth="1"/>
    <col min="14890" max="14890" width="1.5546875" style="394" customWidth="1"/>
    <col min="14891" max="14891" width="0.44140625" style="394" customWidth="1"/>
    <col min="14892" max="14892" width="0.21875" style="394" customWidth="1"/>
    <col min="14893" max="14893" width="1.88671875" style="394" customWidth="1"/>
    <col min="14894" max="14894" width="2.44140625" style="394" customWidth="1"/>
    <col min="14895" max="14896" width="0" style="394" hidden="1" customWidth="1"/>
    <col min="14897" max="14897" width="1" style="394" customWidth="1"/>
    <col min="14898" max="14898" width="0.77734375" style="394" customWidth="1"/>
    <col min="14899" max="14899" width="1.77734375" style="394" customWidth="1"/>
    <col min="14900" max="14900" width="7.6640625" style="394" customWidth="1"/>
    <col min="14901" max="15104" width="8.88671875" style="394"/>
    <col min="15105" max="15105" width="0.5546875" style="394" customWidth="1"/>
    <col min="15106" max="15106" width="0" style="394" hidden="1" customWidth="1"/>
    <col min="15107" max="15108" width="1.5546875" style="394" customWidth="1"/>
    <col min="15109" max="15109" width="0.21875" style="394" customWidth="1"/>
    <col min="15110" max="15110" width="4.5546875" style="394" customWidth="1"/>
    <col min="15111" max="15111" width="2.33203125" style="394" customWidth="1"/>
    <col min="15112" max="15112" width="0.5546875" style="394" customWidth="1"/>
    <col min="15113" max="15113" width="0.77734375" style="394" customWidth="1"/>
    <col min="15114" max="15114" width="2.21875" style="394" customWidth="1"/>
    <col min="15115" max="15115" width="1" style="394" customWidth="1"/>
    <col min="15116" max="15116" width="0.33203125" style="394" customWidth="1"/>
    <col min="15117" max="15117" width="3.5546875" style="394" customWidth="1"/>
    <col min="15118" max="15118" width="3.109375" style="394" customWidth="1"/>
    <col min="15119" max="15119" width="1.88671875" style="394" customWidth="1"/>
    <col min="15120" max="15120" width="1.5546875" style="394" customWidth="1"/>
    <col min="15121" max="15121" width="7.109375" style="394" customWidth="1"/>
    <col min="15122" max="15122" width="0.77734375" style="394" customWidth="1"/>
    <col min="15123" max="15123" width="0.33203125" style="394" customWidth="1"/>
    <col min="15124" max="15124" width="1.21875" style="394" customWidth="1"/>
    <col min="15125" max="15125" width="0.5546875" style="394" customWidth="1"/>
    <col min="15126" max="15126" width="1.109375" style="394" customWidth="1"/>
    <col min="15127" max="15127" width="0.44140625" style="394" customWidth="1"/>
    <col min="15128" max="15128" width="1.5546875" style="394" customWidth="1"/>
    <col min="15129" max="15129" width="3" style="394" customWidth="1"/>
    <col min="15130" max="15130" width="0.109375" style="394" customWidth="1"/>
    <col min="15131" max="15131" width="0.5546875" style="394" customWidth="1"/>
    <col min="15132" max="15132" width="0.44140625" style="394" customWidth="1"/>
    <col min="15133" max="15133" width="1.5546875" style="394" customWidth="1"/>
    <col min="15134" max="15134" width="4" style="394" customWidth="1"/>
    <col min="15135" max="15135" width="0.33203125" style="394" customWidth="1"/>
    <col min="15136" max="15136" width="0.88671875" style="394" customWidth="1"/>
    <col min="15137" max="15137" width="2.109375" style="394" customWidth="1"/>
    <col min="15138" max="15138" width="2.5546875" style="394" customWidth="1"/>
    <col min="15139" max="15139" width="0.5546875" style="394" customWidth="1"/>
    <col min="15140" max="15140" width="1" style="394" customWidth="1"/>
    <col min="15141" max="15141" width="0.44140625" style="394" customWidth="1"/>
    <col min="15142" max="15142" width="3.21875" style="394" customWidth="1"/>
    <col min="15143" max="15143" width="1.33203125" style="394" customWidth="1"/>
    <col min="15144" max="15144" width="1.6640625" style="394" customWidth="1"/>
    <col min="15145" max="15145" width="2.33203125" style="394" customWidth="1"/>
    <col min="15146" max="15146" width="1.5546875" style="394" customWidth="1"/>
    <col min="15147" max="15147" width="0.44140625" style="394" customWidth="1"/>
    <col min="15148" max="15148" width="0.21875" style="394" customWidth="1"/>
    <col min="15149" max="15149" width="1.88671875" style="394" customWidth="1"/>
    <col min="15150" max="15150" width="2.44140625" style="394" customWidth="1"/>
    <col min="15151" max="15152" width="0" style="394" hidden="1" customWidth="1"/>
    <col min="15153" max="15153" width="1" style="394" customWidth="1"/>
    <col min="15154" max="15154" width="0.77734375" style="394" customWidth="1"/>
    <col min="15155" max="15155" width="1.77734375" style="394" customWidth="1"/>
    <col min="15156" max="15156" width="7.6640625" style="394" customWidth="1"/>
    <col min="15157" max="15360" width="8.88671875" style="394"/>
    <col min="15361" max="15361" width="0.5546875" style="394" customWidth="1"/>
    <col min="15362" max="15362" width="0" style="394" hidden="1" customWidth="1"/>
    <col min="15363" max="15364" width="1.5546875" style="394" customWidth="1"/>
    <col min="15365" max="15365" width="0.21875" style="394" customWidth="1"/>
    <col min="15366" max="15366" width="4.5546875" style="394" customWidth="1"/>
    <col min="15367" max="15367" width="2.33203125" style="394" customWidth="1"/>
    <col min="15368" max="15368" width="0.5546875" style="394" customWidth="1"/>
    <col min="15369" max="15369" width="0.77734375" style="394" customWidth="1"/>
    <col min="15370" max="15370" width="2.21875" style="394" customWidth="1"/>
    <col min="15371" max="15371" width="1" style="394" customWidth="1"/>
    <col min="15372" max="15372" width="0.33203125" style="394" customWidth="1"/>
    <col min="15373" max="15373" width="3.5546875" style="394" customWidth="1"/>
    <col min="15374" max="15374" width="3.109375" style="394" customWidth="1"/>
    <col min="15375" max="15375" width="1.88671875" style="394" customWidth="1"/>
    <col min="15376" max="15376" width="1.5546875" style="394" customWidth="1"/>
    <col min="15377" max="15377" width="7.109375" style="394" customWidth="1"/>
    <col min="15378" max="15378" width="0.77734375" style="394" customWidth="1"/>
    <col min="15379" max="15379" width="0.33203125" style="394" customWidth="1"/>
    <col min="15380" max="15380" width="1.21875" style="394" customWidth="1"/>
    <col min="15381" max="15381" width="0.5546875" style="394" customWidth="1"/>
    <col min="15382" max="15382" width="1.109375" style="394" customWidth="1"/>
    <col min="15383" max="15383" width="0.44140625" style="394" customWidth="1"/>
    <col min="15384" max="15384" width="1.5546875" style="394" customWidth="1"/>
    <col min="15385" max="15385" width="3" style="394" customWidth="1"/>
    <col min="15386" max="15386" width="0.109375" style="394" customWidth="1"/>
    <col min="15387" max="15387" width="0.5546875" style="394" customWidth="1"/>
    <col min="15388" max="15388" width="0.44140625" style="394" customWidth="1"/>
    <col min="15389" max="15389" width="1.5546875" style="394" customWidth="1"/>
    <col min="15390" max="15390" width="4" style="394" customWidth="1"/>
    <col min="15391" max="15391" width="0.33203125" style="394" customWidth="1"/>
    <col min="15392" max="15392" width="0.88671875" style="394" customWidth="1"/>
    <col min="15393" max="15393" width="2.109375" style="394" customWidth="1"/>
    <col min="15394" max="15394" width="2.5546875" style="394" customWidth="1"/>
    <col min="15395" max="15395" width="0.5546875" style="394" customWidth="1"/>
    <col min="15396" max="15396" width="1" style="394" customWidth="1"/>
    <col min="15397" max="15397" width="0.44140625" style="394" customWidth="1"/>
    <col min="15398" max="15398" width="3.21875" style="394" customWidth="1"/>
    <col min="15399" max="15399" width="1.33203125" style="394" customWidth="1"/>
    <col min="15400" max="15400" width="1.6640625" style="394" customWidth="1"/>
    <col min="15401" max="15401" width="2.33203125" style="394" customWidth="1"/>
    <col min="15402" max="15402" width="1.5546875" style="394" customWidth="1"/>
    <col min="15403" max="15403" width="0.44140625" style="394" customWidth="1"/>
    <col min="15404" max="15404" width="0.21875" style="394" customWidth="1"/>
    <col min="15405" max="15405" width="1.88671875" style="394" customWidth="1"/>
    <col min="15406" max="15406" width="2.44140625" style="394" customWidth="1"/>
    <col min="15407" max="15408" width="0" style="394" hidden="1" customWidth="1"/>
    <col min="15409" max="15409" width="1" style="394" customWidth="1"/>
    <col min="15410" max="15410" width="0.77734375" style="394" customWidth="1"/>
    <col min="15411" max="15411" width="1.77734375" style="394" customWidth="1"/>
    <col min="15412" max="15412" width="7.6640625" style="394" customWidth="1"/>
    <col min="15413" max="15616" width="8.88671875" style="394"/>
    <col min="15617" max="15617" width="0.5546875" style="394" customWidth="1"/>
    <col min="15618" max="15618" width="0" style="394" hidden="1" customWidth="1"/>
    <col min="15619" max="15620" width="1.5546875" style="394" customWidth="1"/>
    <col min="15621" max="15621" width="0.21875" style="394" customWidth="1"/>
    <col min="15622" max="15622" width="4.5546875" style="394" customWidth="1"/>
    <col min="15623" max="15623" width="2.33203125" style="394" customWidth="1"/>
    <col min="15624" max="15624" width="0.5546875" style="394" customWidth="1"/>
    <col min="15625" max="15625" width="0.77734375" style="394" customWidth="1"/>
    <col min="15626" max="15626" width="2.21875" style="394" customWidth="1"/>
    <col min="15627" max="15627" width="1" style="394" customWidth="1"/>
    <col min="15628" max="15628" width="0.33203125" style="394" customWidth="1"/>
    <col min="15629" max="15629" width="3.5546875" style="394" customWidth="1"/>
    <col min="15630" max="15630" width="3.109375" style="394" customWidth="1"/>
    <col min="15631" max="15631" width="1.88671875" style="394" customWidth="1"/>
    <col min="15632" max="15632" width="1.5546875" style="394" customWidth="1"/>
    <col min="15633" max="15633" width="7.109375" style="394" customWidth="1"/>
    <col min="15634" max="15634" width="0.77734375" style="394" customWidth="1"/>
    <col min="15635" max="15635" width="0.33203125" style="394" customWidth="1"/>
    <col min="15636" max="15636" width="1.21875" style="394" customWidth="1"/>
    <col min="15637" max="15637" width="0.5546875" style="394" customWidth="1"/>
    <col min="15638" max="15638" width="1.109375" style="394" customWidth="1"/>
    <col min="15639" max="15639" width="0.44140625" style="394" customWidth="1"/>
    <col min="15640" max="15640" width="1.5546875" style="394" customWidth="1"/>
    <col min="15641" max="15641" width="3" style="394" customWidth="1"/>
    <col min="15642" max="15642" width="0.109375" style="394" customWidth="1"/>
    <col min="15643" max="15643" width="0.5546875" style="394" customWidth="1"/>
    <col min="15644" max="15644" width="0.44140625" style="394" customWidth="1"/>
    <col min="15645" max="15645" width="1.5546875" style="394" customWidth="1"/>
    <col min="15646" max="15646" width="4" style="394" customWidth="1"/>
    <col min="15647" max="15647" width="0.33203125" style="394" customWidth="1"/>
    <col min="15648" max="15648" width="0.88671875" style="394" customWidth="1"/>
    <col min="15649" max="15649" width="2.109375" style="394" customWidth="1"/>
    <col min="15650" max="15650" width="2.5546875" style="394" customWidth="1"/>
    <col min="15651" max="15651" width="0.5546875" style="394" customWidth="1"/>
    <col min="15652" max="15652" width="1" style="394" customWidth="1"/>
    <col min="15653" max="15653" width="0.44140625" style="394" customWidth="1"/>
    <col min="15654" max="15654" width="3.21875" style="394" customWidth="1"/>
    <col min="15655" max="15655" width="1.33203125" style="394" customWidth="1"/>
    <col min="15656" max="15656" width="1.6640625" style="394" customWidth="1"/>
    <col min="15657" max="15657" width="2.33203125" style="394" customWidth="1"/>
    <col min="15658" max="15658" width="1.5546875" style="394" customWidth="1"/>
    <col min="15659" max="15659" width="0.44140625" style="394" customWidth="1"/>
    <col min="15660" max="15660" width="0.21875" style="394" customWidth="1"/>
    <col min="15661" max="15661" width="1.88671875" style="394" customWidth="1"/>
    <col min="15662" max="15662" width="2.44140625" style="394" customWidth="1"/>
    <col min="15663" max="15664" width="0" style="394" hidden="1" customWidth="1"/>
    <col min="15665" max="15665" width="1" style="394" customWidth="1"/>
    <col min="15666" max="15666" width="0.77734375" style="394" customWidth="1"/>
    <col min="15667" max="15667" width="1.77734375" style="394" customWidth="1"/>
    <col min="15668" max="15668" width="7.6640625" style="394" customWidth="1"/>
    <col min="15669" max="15872" width="8.88671875" style="394"/>
    <col min="15873" max="15873" width="0.5546875" style="394" customWidth="1"/>
    <col min="15874" max="15874" width="0" style="394" hidden="1" customWidth="1"/>
    <col min="15875" max="15876" width="1.5546875" style="394" customWidth="1"/>
    <col min="15877" max="15877" width="0.21875" style="394" customWidth="1"/>
    <col min="15878" max="15878" width="4.5546875" style="394" customWidth="1"/>
    <col min="15879" max="15879" width="2.33203125" style="394" customWidth="1"/>
    <col min="15880" max="15880" width="0.5546875" style="394" customWidth="1"/>
    <col min="15881" max="15881" width="0.77734375" style="394" customWidth="1"/>
    <col min="15882" max="15882" width="2.21875" style="394" customWidth="1"/>
    <col min="15883" max="15883" width="1" style="394" customWidth="1"/>
    <col min="15884" max="15884" width="0.33203125" style="394" customWidth="1"/>
    <col min="15885" max="15885" width="3.5546875" style="394" customWidth="1"/>
    <col min="15886" max="15886" width="3.109375" style="394" customWidth="1"/>
    <col min="15887" max="15887" width="1.88671875" style="394" customWidth="1"/>
    <col min="15888" max="15888" width="1.5546875" style="394" customWidth="1"/>
    <col min="15889" max="15889" width="7.109375" style="394" customWidth="1"/>
    <col min="15890" max="15890" width="0.77734375" style="394" customWidth="1"/>
    <col min="15891" max="15891" width="0.33203125" style="394" customWidth="1"/>
    <col min="15892" max="15892" width="1.21875" style="394" customWidth="1"/>
    <col min="15893" max="15893" width="0.5546875" style="394" customWidth="1"/>
    <col min="15894" max="15894" width="1.109375" style="394" customWidth="1"/>
    <col min="15895" max="15895" width="0.44140625" style="394" customWidth="1"/>
    <col min="15896" max="15896" width="1.5546875" style="394" customWidth="1"/>
    <col min="15897" max="15897" width="3" style="394" customWidth="1"/>
    <col min="15898" max="15898" width="0.109375" style="394" customWidth="1"/>
    <col min="15899" max="15899" width="0.5546875" style="394" customWidth="1"/>
    <col min="15900" max="15900" width="0.44140625" style="394" customWidth="1"/>
    <col min="15901" max="15901" width="1.5546875" style="394" customWidth="1"/>
    <col min="15902" max="15902" width="4" style="394" customWidth="1"/>
    <col min="15903" max="15903" width="0.33203125" style="394" customWidth="1"/>
    <col min="15904" max="15904" width="0.88671875" style="394" customWidth="1"/>
    <col min="15905" max="15905" width="2.109375" style="394" customWidth="1"/>
    <col min="15906" max="15906" width="2.5546875" style="394" customWidth="1"/>
    <col min="15907" max="15907" width="0.5546875" style="394" customWidth="1"/>
    <col min="15908" max="15908" width="1" style="394" customWidth="1"/>
    <col min="15909" max="15909" width="0.44140625" style="394" customWidth="1"/>
    <col min="15910" max="15910" width="3.21875" style="394" customWidth="1"/>
    <col min="15911" max="15911" width="1.33203125" style="394" customWidth="1"/>
    <col min="15912" max="15912" width="1.6640625" style="394" customWidth="1"/>
    <col min="15913" max="15913" width="2.33203125" style="394" customWidth="1"/>
    <col min="15914" max="15914" width="1.5546875" style="394" customWidth="1"/>
    <col min="15915" max="15915" width="0.44140625" style="394" customWidth="1"/>
    <col min="15916" max="15916" width="0.21875" style="394" customWidth="1"/>
    <col min="15917" max="15917" width="1.88671875" style="394" customWidth="1"/>
    <col min="15918" max="15918" width="2.44140625" style="394" customWidth="1"/>
    <col min="15919" max="15920" width="0" style="394" hidden="1" customWidth="1"/>
    <col min="15921" max="15921" width="1" style="394" customWidth="1"/>
    <col min="15922" max="15922" width="0.77734375" style="394" customWidth="1"/>
    <col min="15923" max="15923" width="1.77734375" style="394" customWidth="1"/>
    <col min="15924" max="15924" width="7.6640625" style="394" customWidth="1"/>
    <col min="15925" max="16128" width="8.88671875" style="394"/>
    <col min="16129" max="16129" width="0.5546875" style="394" customWidth="1"/>
    <col min="16130" max="16130" width="0" style="394" hidden="1" customWidth="1"/>
    <col min="16131" max="16132" width="1.5546875" style="394" customWidth="1"/>
    <col min="16133" max="16133" width="0.21875" style="394" customWidth="1"/>
    <col min="16134" max="16134" width="4.5546875" style="394" customWidth="1"/>
    <col min="16135" max="16135" width="2.33203125" style="394" customWidth="1"/>
    <col min="16136" max="16136" width="0.5546875" style="394" customWidth="1"/>
    <col min="16137" max="16137" width="0.77734375" style="394" customWidth="1"/>
    <col min="16138" max="16138" width="2.21875" style="394" customWidth="1"/>
    <col min="16139" max="16139" width="1" style="394" customWidth="1"/>
    <col min="16140" max="16140" width="0.33203125" style="394" customWidth="1"/>
    <col min="16141" max="16141" width="3.5546875" style="394" customWidth="1"/>
    <col min="16142" max="16142" width="3.109375" style="394" customWidth="1"/>
    <col min="16143" max="16143" width="1.88671875" style="394" customWidth="1"/>
    <col min="16144" max="16144" width="1.5546875" style="394" customWidth="1"/>
    <col min="16145" max="16145" width="7.109375" style="394" customWidth="1"/>
    <col min="16146" max="16146" width="0.77734375" style="394" customWidth="1"/>
    <col min="16147" max="16147" width="0.33203125" style="394" customWidth="1"/>
    <col min="16148" max="16148" width="1.21875" style="394" customWidth="1"/>
    <col min="16149" max="16149" width="0.5546875" style="394" customWidth="1"/>
    <col min="16150" max="16150" width="1.109375" style="394" customWidth="1"/>
    <col min="16151" max="16151" width="0.44140625" style="394" customWidth="1"/>
    <col min="16152" max="16152" width="1.5546875" style="394" customWidth="1"/>
    <col min="16153" max="16153" width="3" style="394" customWidth="1"/>
    <col min="16154" max="16154" width="0.109375" style="394" customWidth="1"/>
    <col min="16155" max="16155" width="0.5546875" style="394" customWidth="1"/>
    <col min="16156" max="16156" width="0.44140625" style="394" customWidth="1"/>
    <col min="16157" max="16157" width="1.5546875" style="394" customWidth="1"/>
    <col min="16158" max="16158" width="4" style="394" customWidth="1"/>
    <col min="16159" max="16159" width="0.33203125" style="394" customWidth="1"/>
    <col min="16160" max="16160" width="0.88671875" style="394" customWidth="1"/>
    <col min="16161" max="16161" width="2.109375" style="394" customWidth="1"/>
    <col min="16162" max="16162" width="2.5546875" style="394" customWidth="1"/>
    <col min="16163" max="16163" width="0.5546875" style="394" customWidth="1"/>
    <col min="16164" max="16164" width="1" style="394" customWidth="1"/>
    <col min="16165" max="16165" width="0.44140625" style="394" customWidth="1"/>
    <col min="16166" max="16166" width="3.21875" style="394" customWidth="1"/>
    <col min="16167" max="16167" width="1.33203125" style="394" customWidth="1"/>
    <col min="16168" max="16168" width="1.6640625" style="394" customWidth="1"/>
    <col min="16169" max="16169" width="2.33203125" style="394" customWidth="1"/>
    <col min="16170" max="16170" width="1.5546875" style="394" customWidth="1"/>
    <col min="16171" max="16171" width="0.44140625" style="394" customWidth="1"/>
    <col min="16172" max="16172" width="0.21875" style="394" customWidth="1"/>
    <col min="16173" max="16173" width="1.88671875" style="394" customWidth="1"/>
    <col min="16174" max="16174" width="2.44140625" style="394" customWidth="1"/>
    <col min="16175" max="16176" width="0" style="394" hidden="1" customWidth="1"/>
    <col min="16177" max="16177" width="1" style="394" customWidth="1"/>
    <col min="16178" max="16178" width="0.77734375" style="394" customWidth="1"/>
    <col min="16179" max="16179" width="1.77734375" style="394" customWidth="1"/>
    <col min="16180" max="16180" width="7.6640625" style="394" customWidth="1"/>
    <col min="16181" max="16384" width="8.88671875" style="394"/>
  </cols>
  <sheetData>
    <row r="1" spans="1:51" ht="105" customHeight="1"/>
    <row r="2" spans="1:51" ht="24">
      <c r="F2" s="395" t="s">
        <v>907</v>
      </c>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5"/>
      <c r="AI2" s="395"/>
      <c r="AJ2" s="395"/>
      <c r="AK2" s="395"/>
      <c r="AL2" s="395"/>
      <c r="AM2" s="395"/>
      <c r="AN2" s="395"/>
      <c r="AO2" s="395"/>
      <c r="AP2" s="395"/>
      <c r="AQ2" s="395"/>
      <c r="AR2" s="395"/>
      <c r="AS2" s="395"/>
      <c r="AT2" s="395"/>
    </row>
    <row r="3" spans="1:51" ht="45.75" customHeight="1">
      <c r="F3" s="396" t="s">
        <v>601</v>
      </c>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6"/>
      <c r="AM3" s="396"/>
      <c r="AN3" s="396"/>
      <c r="AO3" s="396"/>
      <c r="AP3" s="396"/>
      <c r="AQ3" s="396"/>
      <c r="AR3" s="396"/>
      <c r="AS3" s="396"/>
      <c r="AT3" s="396"/>
      <c r="AU3" s="396"/>
      <c r="AV3" s="396"/>
      <c r="AW3" s="396"/>
      <c r="AX3" s="396"/>
    </row>
    <row r="4" spans="1:51" ht="25.5">
      <c r="F4" s="396" t="s">
        <v>908</v>
      </c>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396"/>
      <c r="AH4" s="396"/>
      <c r="AI4" s="396"/>
      <c r="AJ4" s="396"/>
      <c r="AK4" s="396"/>
      <c r="AL4" s="396"/>
      <c r="AM4" s="396"/>
      <c r="AN4" s="396"/>
      <c r="AO4" s="396"/>
      <c r="AP4" s="396"/>
      <c r="AQ4" s="396"/>
      <c r="AR4" s="396"/>
      <c r="AS4" s="396"/>
      <c r="AT4" s="396"/>
    </row>
    <row r="6" spans="1:51" ht="52.5" customHeight="1">
      <c r="A6" s="395"/>
      <c r="B6" s="395"/>
      <c r="C6" s="395"/>
      <c r="D6" s="395"/>
      <c r="E6" s="395"/>
      <c r="F6" s="395"/>
      <c r="G6" s="395"/>
      <c r="H6" s="395"/>
      <c r="I6" s="395"/>
      <c r="J6" s="395"/>
      <c r="K6" s="395"/>
      <c r="L6" s="395"/>
      <c r="M6" s="395"/>
      <c r="N6" s="395"/>
      <c r="O6" s="395"/>
      <c r="P6" s="395"/>
      <c r="Q6" s="395"/>
      <c r="R6" s="395"/>
      <c r="S6" s="395"/>
      <c r="T6" s="395"/>
      <c r="U6" s="395"/>
      <c r="V6" s="395"/>
      <c r="W6" s="395"/>
      <c r="X6" s="395"/>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row>
    <row r="7" spans="1:51" ht="52.5" customHeight="1"/>
    <row r="8" spans="1:51" ht="52.5" customHeight="1">
      <c r="A8" s="397"/>
      <c r="B8" s="397"/>
      <c r="C8" s="397"/>
      <c r="D8" s="397"/>
      <c r="E8" s="397"/>
      <c r="F8" s="397"/>
      <c r="G8" s="397"/>
      <c r="H8" s="397"/>
      <c r="I8" s="397"/>
      <c r="J8" s="397"/>
      <c r="K8" s="397"/>
      <c r="L8" s="397"/>
      <c r="M8" s="397"/>
      <c r="N8" s="397"/>
      <c r="O8" s="397"/>
      <c r="P8" s="397"/>
      <c r="Q8" s="397"/>
      <c r="R8" s="397"/>
      <c r="S8" s="397"/>
      <c r="T8" s="397"/>
      <c r="U8" s="397"/>
      <c r="V8" s="397"/>
      <c r="W8" s="397"/>
      <c r="X8" s="397"/>
      <c r="Y8" s="397"/>
      <c r="Z8" s="397"/>
      <c r="AA8" s="397"/>
      <c r="AB8" s="397"/>
      <c r="AC8" s="397"/>
      <c r="AD8" s="397"/>
      <c r="AE8" s="397"/>
      <c r="AF8" s="397"/>
      <c r="AG8" s="397"/>
      <c r="AH8" s="397"/>
      <c r="AI8" s="397"/>
      <c r="AJ8" s="397"/>
      <c r="AK8" s="397"/>
      <c r="AL8" s="397"/>
      <c r="AM8" s="397"/>
      <c r="AN8" s="397"/>
      <c r="AO8" s="397"/>
      <c r="AP8" s="397"/>
      <c r="AQ8" s="397"/>
      <c r="AR8" s="397"/>
      <c r="AS8" s="397"/>
      <c r="AT8" s="397"/>
      <c r="AU8" s="397"/>
      <c r="AV8" s="397"/>
      <c r="AW8" s="397"/>
      <c r="AX8" s="397"/>
      <c r="AY8" s="397"/>
    </row>
    <row r="9" spans="1:51" ht="52.5" customHeight="1"/>
    <row r="10" spans="1:51">
      <c r="F10" s="398" t="s">
        <v>278</v>
      </c>
      <c r="G10" s="398"/>
      <c r="H10" s="398"/>
      <c r="I10" s="398"/>
      <c r="J10" s="398"/>
      <c r="K10" s="398"/>
      <c r="L10" s="398"/>
      <c r="M10" s="398"/>
      <c r="N10" s="398"/>
      <c r="O10" s="398"/>
      <c r="P10" s="398"/>
      <c r="Q10" s="398"/>
      <c r="R10" s="398"/>
      <c r="S10" s="398"/>
      <c r="T10" s="398"/>
      <c r="U10" s="398"/>
      <c r="V10" s="398"/>
      <c r="W10" s="398"/>
      <c r="X10" s="398"/>
      <c r="Y10" s="398"/>
      <c r="Z10" s="398"/>
      <c r="AA10" s="398"/>
      <c r="AB10" s="398"/>
      <c r="AC10" s="398"/>
      <c r="AD10" s="398"/>
      <c r="AE10" s="398"/>
      <c r="AF10" s="398"/>
      <c r="AG10" s="398"/>
      <c r="AH10" s="398"/>
      <c r="AI10" s="398"/>
      <c r="AJ10" s="398"/>
      <c r="AK10" s="398"/>
      <c r="AL10" s="398"/>
      <c r="AM10" s="398"/>
      <c r="AN10" s="398"/>
      <c r="AO10" s="398"/>
      <c r="AP10" s="398"/>
      <c r="AQ10" s="398"/>
      <c r="AR10" s="398"/>
      <c r="AS10" s="398"/>
      <c r="AT10" s="398"/>
    </row>
    <row r="12" spans="1:51">
      <c r="J12" s="399" t="s">
        <v>909</v>
      </c>
      <c r="K12" s="399"/>
      <c r="L12" s="399"/>
      <c r="M12" s="399"/>
      <c r="N12" s="399"/>
      <c r="O12" s="399"/>
    </row>
    <row r="13" spans="1:51">
      <c r="B13" s="400" t="s">
        <v>910</v>
      </c>
      <c r="C13" s="400"/>
      <c r="D13" s="400"/>
      <c r="E13" s="400"/>
      <c r="F13" s="400"/>
      <c r="G13" s="400"/>
      <c r="H13" s="400"/>
      <c r="J13" s="399"/>
      <c r="K13" s="399"/>
      <c r="L13" s="399"/>
      <c r="M13" s="399"/>
      <c r="N13" s="399"/>
      <c r="O13" s="399"/>
    </row>
    <row r="14" spans="1:51">
      <c r="J14" s="399"/>
      <c r="K14" s="399"/>
      <c r="L14" s="399"/>
      <c r="M14" s="399"/>
      <c r="N14" s="399"/>
      <c r="O14" s="399"/>
      <c r="AB14" s="401" t="s">
        <v>280</v>
      </c>
      <c r="AC14" s="401"/>
      <c r="AD14" s="401"/>
      <c r="AE14" s="401"/>
      <c r="AF14" s="401"/>
      <c r="AG14" s="401"/>
      <c r="AH14" s="401"/>
      <c r="AI14" s="401"/>
      <c r="AJ14" s="401"/>
      <c r="AK14" s="402"/>
      <c r="AL14" s="405">
        <v>24632735.309999999</v>
      </c>
      <c r="AM14" s="406"/>
      <c r="AN14" s="406"/>
      <c r="AO14" s="406"/>
      <c r="AP14" s="406"/>
      <c r="AQ14" s="406"/>
      <c r="AR14" s="406"/>
      <c r="AS14" s="406"/>
      <c r="AT14" s="406"/>
      <c r="AU14" s="406"/>
      <c r="AV14" s="406"/>
      <c r="AW14" s="407"/>
    </row>
    <row r="15" spans="1:51">
      <c r="B15" s="401" t="s">
        <v>281</v>
      </c>
      <c r="C15" s="401"/>
      <c r="D15" s="401"/>
      <c r="E15" s="401"/>
      <c r="F15" s="401"/>
      <c r="G15" s="401"/>
      <c r="H15" s="401"/>
      <c r="I15" s="401"/>
      <c r="J15" s="401"/>
      <c r="K15" s="401"/>
      <c r="L15" s="401"/>
      <c r="M15" s="401"/>
      <c r="N15" s="403"/>
      <c r="O15" s="403"/>
      <c r="P15" s="403"/>
      <c r="Q15" s="403"/>
      <c r="R15" s="403"/>
      <c r="S15" s="403"/>
      <c r="T15" s="403"/>
      <c r="U15" s="403"/>
      <c r="V15" s="403"/>
      <c r="W15" s="403"/>
      <c r="X15" s="403"/>
      <c r="Y15" s="403"/>
      <c r="Z15" s="403"/>
      <c r="AA15" s="403"/>
      <c r="AB15" s="401"/>
      <c r="AC15" s="401"/>
      <c r="AD15" s="401"/>
      <c r="AE15" s="401"/>
      <c r="AF15" s="401"/>
      <c r="AG15" s="401"/>
      <c r="AH15" s="401"/>
      <c r="AI15" s="401"/>
      <c r="AJ15" s="401"/>
      <c r="AK15" s="402"/>
      <c r="AL15" s="408"/>
      <c r="AM15" s="409"/>
      <c r="AN15" s="409"/>
      <c r="AO15" s="409"/>
      <c r="AP15" s="409"/>
      <c r="AQ15" s="409"/>
      <c r="AR15" s="409"/>
      <c r="AS15" s="409"/>
      <c r="AT15" s="409"/>
      <c r="AU15" s="409"/>
      <c r="AV15" s="409"/>
      <c r="AW15" s="410"/>
    </row>
    <row r="18" spans="1:49" ht="210.75" customHeight="1">
      <c r="A18" s="404" t="s">
        <v>911</v>
      </c>
      <c r="B18" s="404"/>
      <c r="C18" s="404"/>
      <c r="D18" s="404"/>
      <c r="E18" s="404"/>
      <c r="F18" s="404"/>
      <c r="G18" s="404"/>
      <c r="H18" s="404"/>
      <c r="I18" s="404"/>
      <c r="J18" s="404"/>
      <c r="K18" s="404"/>
      <c r="L18" s="404"/>
      <c r="M18" s="404"/>
      <c r="N18" s="404"/>
      <c r="O18" s="404"/>
      <c r="P18" s="404"/>
      <c r="Q18" s="404"/>
      <c r="R18" s="404"/>
      <c r="S18" s="404"/>
      <c r="T18" s="404"/>
      <c r="U18" s="404"/>
      <c r="V18" s="404"/>
      <c r="W18" s="404"/>
      <c r="X18" s="404"/>
      <c r="Y18" s="404"/>
      <c r="Z18" s="404"/>
      <c r="AA18" s="404"/>
      <c r="AB18" s="404"/>
      <c r="AC18" s="404"/>
      <c r="AD18" s="404"/>
      <c r="AE18" s="404"/>
      <c r="AF18" s="404"/>
      <c r="AG18" s="404"/>
      <c r="AH18" s="404"/>
      <c r="AI18" s="404"/>
      <c r="AJ18" s="404"/>
      <c r="AK18" s="404"/>
      <c r="AL18" s="404"/>
      <c r="AM18" s="404"/>
      <c r="AN18" s="404"/>
      <c r="AO18" s="404"/>
      <c r="AP18" s="404"/>
      <c r="AQ18" s="404"/>
      <c r="AR18" s="404"/>
      <c r="AS18" s="404"/>
      <c r="AT18" s="404"/>
      <c r="AU18" s="404"/>
      <c r="AV18" s="404"/>
      <c r="AW18" s="404"/>
    </row>
    <row r="21" spans="1:49" hidden="1"/>
    <row r="22" spans="1:49" hidden="1"/>
  </sheetData>
  <mergeCells count="13">
    <mergeCell ref="A18:AW18"/>
    <mergeCell ref="J12:O14"/>
    <mergeCell ref="B13:H13"/>
    <mergeCell ref="AB14:AK15"/>
    <mergeCell ref="AL14:AW15"/>
    <mergeCell ref="B15:M15"/>
    <mergeCell ref="N15:AA15"/>
    <mergeCell ref="F2:AT2"/>
    <mergeCell ref="F3:AX3"/>
    <mergeCell ref="F4:AT4"/>
    <mergeCell ref="A6:AY6"/>
    <mergeCell ref="A8:AY8"/>
    <mergeCell ref="F10:AT10"/>
  </mergeCells>
  <phoneticPr fontId="7" type="noConversion"/>
  <pageMargins left="0.7" right="0.51" top="0.75" bottom="0.75" header="0.3" footer="0.3"/>
  <pageSetup paperSize="9" scale="98" fitToHeight="0" orientation="portrait" r:id="rId1"/>
  <rowBreaks count="1" manualBreakCount="1">
    <brk id="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I47"/>
  <sheetViews>
    <sheetView view="pageBreakPreview" zoomScaleNormal="85" zoomScaleSheetLayoutView="100" zoomScalePageLayoutView="94" workbookViewId="0">
      <pane xSplit="8" ySplit="4" topLeftCell="I5" activePane="bottomRight" state="frozen"/>
      <selection activeCell="I48" sqref="I48"/>
      <selection pane="topRight" activeCell="I48" sqref="I48"/>
      <selection pane="bottomLeft" activeCell="I48" sqref="I48"/>
      <selection pane="bottomRight" activeCell="I16" sqref="I16"/>
    </sheetView>
  </sheetViews>
  <sheetFormatPr defaultColWidth="8.88671875" defaultRowHeight="15.75"/>
  <cols>
    <col min="1" max="1" width="12.77734375" style="170" customWidth="1"/>
    <col min="2" max="2" width="15.6640625" style="171" customWidth="1"/>
    <col min="3" max="3" width="11" style="171" customWidth="1"/>
    <col min="4" max="4" width="6.44140625" style="171" customWidth="1"/>
    <col min="5" max="5" width="15.77734375" style="203" customWidth="1"/>
    <col min="6" max="6" width="19.6640625" style="202" customWidth="1"/>
    <col min="7" max="7" width="19.6640625" style="239" customWidth="1"/>
    <col min="8" max="8" width="14.6640625" style="203" customWidth="1"/>
    <col min="9" max="9" width="20.6640625" style="169" customWidth="1"/>
    <col min="10" max="16384" width="8.88671875" style="169"/>
  </cols>
  <sheetData>
    <row r="1" spans="1:9" ht="47.25" customHeight="1">
      <c r="A1" s="225" t="s">
        <v>632</v>
      </c>
      <c r="B1" s="225"/>
      <c r="C1" s="225"/>
      <c r="D1" s="225"/>
      <c r="E1" s="225"/>
      <c r="F1" s="225"/>
      <c r="G1" s="226"/>
      <c r="H1" s="225"/>
    </row>
    <row r="2" spans="1:9" ht="12.75" customHeight="1">
      <c r="E2" s="173"/>
      <c r="F2" s="172"/>
      <c r="G2" s="227"/>
      <c r="H2" s="174" t="s">
        <v>384</v>
      </c>
    </row>
    <row r="3" spans="1:9" s="175" customFormat="1" ht="24" customHeight="1">
      <c r="A3" s="223" t="s">
        <v>385</v>
      </c>
      <c r="B3" s="224"/>
      <c r="C3" s="224"/>
      <c r="D3" s="224"/>
      <c r="E3" s="224"/>
      <c r="F3" s="224"/>
      <c r="G3" s="228"/>
      <c r="H3" s="223"/>
      <c r="I3" s="255"/>
    </row>
    <row r="4" spans="1:9" s="175" customFormat="1" ht="24" customHeight="1">
      <c r="A4" s="176" t="s">
        <v>386</v>
      </c>
      <c r="B4" s="176" t="s">
        <v>387</v>
      </c>
      <c r="C4" s="176" t="s">
        <v>388</v>
      </c>
      <c r="D4" s="176" t="s">
        <v>389</v>
      </c>
      <c r="E4" s="178" t="s">
        <v>426</v>
      </c>
      <c r="F4" s="177" t="s">
        <v>598</v>
      </c>
      <c r="G4" s="229" t="s">
        <v>633</v>
      </c>
      <c r="H4" s="245" t="s">
        <v>597</v>
      </c>
      <c r="I4" s="178" t="s">
        <v>634</v>
      </c>
    </row>
    <row r="5" spans="1:9" s="175" customFormat="1" ht="21.75" customHeight="1">
      <c r="A5" s="179" t="s">
        <v>390</v>
      </c>
      <c r="B5" s="180"/>
      <c r="C5" s="180"/>
      <c r="D5" s="180"/>
      <c r="E5" s="180"/>
      <c r="F5" s="180"/>
      <c r="G5" s="230"/>
      <c r="H5" s="246"/>
      <c r="I5" s="180"/>
    </row>
    <row r="6" spans="1:9" ht="21.75" customHeight="1">
      <c r="A6" s="351"/>
      <c r="B6" s="180" t="s">
        <v>391</v>
      </c>
      <c r="C6" s="180" t="s">
        <v>391</v>
      </c>
      <c r="D6" s="180"/>
      <c r="E6" s="151">
        <v>480000</v>
      </c>
      <c r="F6" s="181" t="s">
        <v>905</v>
      </c>
      <c r="G6" s="237">
        <f>EvalString(F6)</f>
        <v>992000</v>
      </c>
      <c r="H6" s="247">
        <f>G6-E6</f>
        <v>512000</v>
      </c>
      <c r="I6" s="151" t="s">
        <v>635</v>
      </c>
    </row>
    <row r="7" spans="1:9" s="185" customFormat="1" ht="21.75" customHeight="1">
      <c r="A7" s="351"/>
      <c r="B7" s="352" t="s">
        <v>392</v>
      </c>
      <c r="C7" s="353"/>
      <c r="D7" s="353"/>
      <c r="E7" s="184">
        <v>480000</v>
      </c>
      <c r="F7" s="183"/>
      <c r="G7" s="232">
        <f>SUM(G6)</f>
        <v>992000</v>
      </c>
      <c r="H7" s="248">
        <f>SUM(H6)</f>
        <v>512000</v>
      </c>
      <c r="I7" s="184"/>
    </row>
    <row r="8" spans="1:9" ht="21.75" customHeight="1">
      <c r="A8" s="351"/>
      <c r="B8" s="180" t="s">
        <v>393</v>
      </c>
      <c r="C8" s="351"/>
      <c r="D8" s="351"/>
      <c r="E8" s="182"/>
      <c r="F8" s="186"/>
      <c r="G8" s="233"/>
      <c r="H8" s="247">
        <f>G8-E8</f>
        <v>0</v>
      </c>
      <c r="I8" s="151"/>
    </row>
    <row r="9" spans="1:9" ht="21.75" customHeight="1">
      <c r="A9" s="351"/>
      <c r="B9" s="351"/>
      <c r="C9" s="187" t="s">
        <v>394</v>
      </c>
      <c r="D9" s="188"/>
      <c r="E9" s="151">
        <v>593400</v>
      </c>
      <c r="F9" s="181" t="s">
        <v>643</v>
      </c>
      <c r="G9" s="237">
        <f>EvalString(F9)</f>
        <v>645000</v>
      </c>
      <c r="H9" s="247">
        <f>G9-E9</f>
        <v>51600</v>
      </c>
      <c r="I9" s="287" t="s">
        <v>882</v>
      </c>
    </row>
    <row r="10" spans="1:9" ht="21.75" customHeight="1">
      <c r="A10" s="351"/>
      <c r="B10" s="351"/>
      <c r="C10" s="180" t="s">
        <v>395</v>
      </c>
      <c r="D10" s="180"/>
      <c r="E10" s="151">
        <v>3096000</v>
      </c>
      <c r="F10" s="181" t="s">
        <v>816</v>
      </c>
      <c r="G10" s="237">
        <f>EvalString(F10)</f>
        <v>3715200</v>
      </c>
      <c r="H10" s="247">
        <f>G10-E10</f>
        <v>619200</v>
      </c>
      <c r="I10" s="151"/>
    </row>
    <row r="11" spans="1:9" ht="21.75" customHeight="1">
      <c r="A11" s="351"/>
      <c r="B11" s="351"/>
      <c r="C11" s="180" t="s">
        <v>396</v>
      </c>
      <c r="D11" s="180"/>
      <c r="E11" s="151">
        <v>2163000</v>
      </c>
      <c r="F11" s="181" t="s">
        <v>903</v>
      </c>
      <c r="G11" s="237">
        <f t="shared" ref="G11:G12" si="0">EvalString(F11)</f>
        <v>2688300</v>
      </c>
      <c r="H11" s="247">
        <f>G11-E11</f>
        <v>525300</v>
      </c>
      <c r="I11" s="151"/>
    </row>
    <row r="12" spans="1:9" ht="21.75" customHeight="1">
      <c r="A12" s="351"/>
      <c r="B12" s="351"/>
      <c r="C12" s="180" t="s">
        <v>397</v>
      </c>
      <c r="D12" s="180"/>
      <c r="E12" s="151">
        <v>3971000</v>
      </c>
      <c r="F12" s="181" t="s">
        <v>902</v>
      </c>
      <c r="G12" s="237">
        <f t="shared" si="0"/>
        <v>3682200</v>
      </c>
      <c r="H12" s="247">
        <f>G12-E12</f>
        <v>-288800</v>
      </c>
      <c r="I12" s="151"/>
    </row>
    <row r="13" spans="1:9" s="185" customFormat="1" ht="21.75" customHeight="1">
      <c r="A13" s="351"/>
      <c r="B13" s="352" t="s">
        <v>398</v>
      </c>
      <c r="C13" s="353"/>
      <c r="D13" s="353"/>
      <c r="E13" s="184">
        <v>9823400</v>
      </c>
      <c r="F13" s="183"/>
      <c r="G13" s="232">
        <f>SUM(G9:G12)</f>
        <v>10730700</v>
      </c>
      <c r="H13" s="248">
        <f>SUM(H8:H12)</f>
        <v>907300</v>
      </c>
      <c r="I13" s="184"/>
    </row>
    <row r="14" spans="1:9" ht="21.75" customHeight="1">
      <c r="A14" s="351"/>
      <c r="B14" s="180" t="s">
        <v>399</v>
      </c>
      <c r="C14" s="180"/>
      <c r="D14" s="180"/>
      <c r="E14" s="182"/>
      <c r="F14" s="186"/>
      <c r="G14" s="233"/>
      <c r="H14" s="249"/>
      <c r="I14" s="182"/>
    </row>
    <row r="15" spans="1:9" ht="21.75" customHeight="1">
      <c r="A15" s="351"/>
      <c r="B15" s="351"/>
      <c r="C15" s="355" t="s">
        <v>400</v>
      </c>
      <c r="D15" s="180" t="s">
        <v>818</v>
      </c>
      <c r="E15" s="151">
        <v>110000</v>
      </c>
      <c r="F15" s="85" t="s">
        <v>821</v>
      </c>
      <c r="G15" s="237">
        <f>EvalString(F15)</f>
        <v>80000</v>
      </c>
      <c r="H15" s="247">
        <f>G15-E15</f>
        <v>-30000</v>
      </c>
      <c r="I15" s="151"/>
    </row>
    <row r="16" spans="1:9" ht="21.75" customHeight="1">
      <c r="A16" s="351"/>
      <c r="B16" s="351"/>
      <c r="C16" s="356"/>
      <c r="D16" s="180" t="s">
        <v>819</v>
      </c>
      <c r="E16" s="151">
        <v>0</v>
      </c>
      <c r="F16" s="85" t="s">
        <v>822</v>
      </c>
      <c r="G16" s="237">
        <f t="shared" ref="G16:G17" si="1">EvalString(F16)</f>
        <v>90000</v>
      </c>
      <c r="H16" s="247">
        <f t="shared" ref="H16:H17" si="2">G16-E16</f>
        <v>90000</v>
      </c>
      <c r="I16" s="151"/>
    </row>
    <row r="17" spans="1:9" ht="21.75" customHeight="1">
      <c r="A17" s="351"/>
      <c r="B17" s="351"/>
      <c r="C17" s="355" t="s">
        <v>869</v>
      </c>
      <c r="D17" s="180" t="s">
        <v>820</v>
      </c>
      <c r="E17" s="151">
        <v>0</v>
      </c>
      <c r="F17" s="85" t="s">
        <v>823</v>
      </c>
      <c r="G17" s="237">
        <f t="shared" si="1"/>
        <v>140000</v>
      </c>
      <c r="H17" s="247">
        <f t="shared" si="2"/>
        <v>140000</v>
      </c>
      <c r="I17" s="151"/>
    </row>
    <row r="18" spans="1:9" ht="21.75" customHeight="1">
      <c r="A18" s="351"/>
      <c r="B18" s="351"/>
      <c r="C18" s="357"/>
      <c r="D18" s="180" t="s">
        <v>401</v>
      </c>
      <c r="E18" s="151">
        <v>105000</v>
      </c>
      <c r="F18" s="85" t="s">
        <v>824</v>
      </c>
      <c r="G18" s="237">
        <f>EvalString(F18)</f>
        <v>240000</v>
      </c>
      <c r="H18" s="247">
        <f t="shared" ref="H18:H24" si="3">G18-E18</f>
        <v>135000</v>
      </c>
      <c r="I18" s="151" t="s">
        <v>644</v>
      </c>
    </row>
    <row r="19" spans="1:9" ht="21.75" customHeight="1">
      <c r="A19" s="351"/>
      <c r="B19" s="351"/>
      <c r="C19" s="356"/>
      <c r="D19" s="180" t="s">
        <v>397</v>
      </c>
      <c r="E19" s="151">
        <v>160000</v>
      </c>
      <c r="F19" s="85" t="s">
        <v>825</v>
      </c>
      <c r="G19" s="237">
        <f>EvalString(F19)</f>
        <v>160000</v>
      </c>
      <c r="H19" s="247">
        <f t="shared" si="3"/>
        <v>0</v>
      </c>
      <c r="I19" s="151" t="s">
        <v>644</v>
      </c>
    </row>
    <row r="20" spans="1:9" ht="21.75" customHeight="1">
      <c r="A20" s="351"/>
      <c r="B20" s="351"/>
      <c r="C20" s="180" t="s">
        <v>402</v>
      </c>
      <c r="D20" s="180" t="s">
        <v>403</v>
      </c>
      <c r="E20" s="151">
        <v>1372500</v>
      </c>
      <c r="F20" s="181" t="s">
        <v>826</v>
      </c>
      <c r="G20" s="237">
        <f>EvalString(F20)</f>
        <v>1998360</v>
      </c>
      <c r="H20" s="247">
        <f t="shared" si="3"/>
        <v>625860</v>
      </c>
      <c r="I20" s="151" t="s">
        <v>645</v>
      </c>
    </row>
    <row r="21" spans="1:9" ht="21.75" customHeight="1">
      <c r="A21" s="351"/>
      <c r="B21" s="351"/>
      <c r="C21" s="354" t="s">
        <v>404</v>
      </c>
      <c r="D21" s="180" t="s">
        <v>395</v>
      </c>
      <c r="E21" s="151">
        <v>300000</v>
      </c>
      <c r="F21" s="181" t="s">
        <v>427</v>
      </c>
      <c r="G21" s="237">
        <f t="shared" ref="G21:G24" si="4">EvalString(F21)</f>
        <v>300000</v>
      </c>
      <c r="H21" s="247">
        <f t="shared" si="3"/>
        <v>0</v>
      </c>
      <c r="I21" s="151"/>
    </row>
    <row r="22" spans="1:9" ht="21.75" customHeight="1">
      <c r="A22" s="351"/>
      <c r="B22" s="351"/>
      <c r="C22" s="354"/>
      <c r="D22" s="180" t="s">
        <v>396</v>
      </c>
      <c r="E22" s="151">
        <v>150000</v>
      </c>
      <c r="F22" s="181" t="s">
        <v>428</v>
      </c>
      <c r="G22" s="237">
        <f t="shared" si="4"/>
        <v>150000</v>
      </c>
      <c r="H22" s="247">
        <f t="shared" si="3"/>
        <v>0</v>
      </c>
      <c r="I22" s="151"/>
    </row>
    <row r="23" spans="1:9" ht="21.75" customHeight="1">
      <c r="A23" s="351"/>
      <c r="B23" s="351"/>
      <c r="C23" s="354"/>
      <c r="D23" s="180" t="s">
        <v>397</v>
      </c>
      <c r="E23" s="151">
        <v>100000</v>
      </c>
      <c r="F23" s="181" t="s">
        <v>429</v>
      </c>
      <c r="G23" s="237">
        <f t="shared" si="4"/>
        <v>100000</v>
      </c>
      <c r="H23" s="247">
        <f t="shared" si="3"/>
        <v>0</v>
      </c>
      <c r="I23" s="151"/>
    </row>
    <row r="24" spans="1:9" ht="21.75" customHeight="1">
      <c r="A24" s="351"/>
      <c r="B24" s="351"/>
      <c r="C24" s="180" t="s">
        <v>405</v>
      </c>
      <c r="D24" s="180" t="s">
        <v>403</v>
      </c>
      <c r="E24" s="151">
        <v>2093520</v>
      </c>
      <c r="F24" s="181" t="s">
        <v>646</v>
      </c>
      <c r="G24" s="237">
        <f t="shared" si="4"/>
        <v>2415600</v>
      </c>
      <c r="H24" s="247">
        <f t="shared" si="3"/>
        <v>322080</v>
      </c>
      <c r="I24" s="151" t="s">
        <v>645</v>
      </c>
    </row>
    <row r="25" spans="1:9" s="185" customFormat="1" ht="21.75" customHeight="1">
      <c r="A25" s="351"/>
      <c r="B25" s="352" t="s">
        <v>398</v>
      </c>
      <c r="C25" s="353"/>
      <c r="D25" s="353"/>
      <c r="E25" s="184">
        <v>4391020</v>
      </c>
      <c r="F25" s="183"/>
      <c r="G25" s="232">
        <f>SUM(G15:G24)</f>
        <v>5673960</v>
      </c>
      <c r="H25" s="248">
        <f>SUM(H14:H24)</f>
        <v>1282940</v>
      </c>
      <c r="I25" s="184"/>
    </row>
    <row r="26" spans="1:9" s="192" customFormat="1" ht="21.75" customHeight="1">
      <c r="A26" s="349" t="s">
        <v>406</v>
      </c>
      <c r="B26" s="350"/>
      <c r="C26" s="350"/>
      <c r="D26" s="350"/>
      <c r="E26" s="190">
        <v>14694420</v>
      </c>
      <c r="F26" s="189"/>
      <c r="G26" s="234">
        <f>SUM(G25,G13,G7)</f>
        <v>17396660</v>
      </c>
      <c r="H26" s="250">
        <f>SUM(H25,H13,H7)</f>
        <v>2702240</v>
      </c>
      <c r="I26" s="190"/>
    </row>
    <row r="27" spans="1:9" s="192" customFormat="1" ht="21.75" customHeight="1">
      <c r="A27" s="193" t="s">
        <v>407</v>
      </c>
      <c r="B27" s="194"/>
      <c r="C27" s="194"/>
      <c r="D27" s="194"/>
      <c r="E27" s="182"/>
      <c r="F27" s="195"/>
      <c r="G27" s="235"/>
      <c r="H27" s="249"/>
      <c r="I27" s="182"/>
    </row>
    <row r="28" spans="1:9" ht="21.75" customHeight="1">
      <c r="A28" s="351"/>
      <c r="B28" s="180" t="s">
        <v>408</v>
      </c>
      <c r="C28" s="180" t="s">
        <v>408</v>
      </c>
      <c r="D28" s="180"/>
      <c r="E28" s="151">
        <v>2600000</v>
      </c>
      <c r="F28" s="181" t="s">
        <v>647</v>
      </c>
      <c r="G28" s="237">
        <f t="shared" ref="G28:G29" si="5">EvalString(F28)</f>
        <v>3000000</v>
      </c>
      <c r="H28" s="247">
        <f t="shared" ref="H28" si="6">G28-E28</f>
        <v>400000</v>
      </c>
      <c r="I28" s="151" t="s">
        <v>648</v>
      </c>
    </row>
    <row r="29" spans="1:9" ht="21.75" customHeight="1">
      <c r="A29" s="351"/>
      <c r="B29" s="180" t="s">
        <v>409</v>
      </c>
      <c r="C29" s="180" t="s">
        <v>410</v>
      </c>
      <c r="D29" s="180"/>
      <c r="E29" s="151">
        <v>1600000</v>
      </c>
      <c r="F29" s="181" t="s">
        <v>883</v>
      </c>
      <c r="G29" s="237">
        <f t="shared" si="5"/>
        <v>1830000</v>
      </c>
      <c r="H29" s="247">
        <f t="shared" ref="H29" si="7">G29-E29</f>
        <v>230000</v>
      </c>
      <c r="I29" s="151"/>
    </row>
    <row r="30" spans="1:9" s="185" customFormat="1" ht="21.75" customHeight="1">
      <c r="A30" s="349" t="s">
        <v>406</v>
      </c>
      <c r="B30" s="350"/>
      <c r="C30" s="350"/>
      <c r="D30" s="350"/>
      <c r="E30" s="190">
        <v>4200000</v>
      </c>
      <c r="F30" s="189"/>
      <c r="G30" s="234">
        <f>SUM(G28:G29)</f>
        <v>4830000</v>
      </c>
      <c r="H30" s="251">
        <f>SUM(H27:H29)</f>
        <v>630000</v>
      </c>
      <c r="I30" s="191"/>
    </row>
    <row r="31" spans="1:9" s="196" customFormat="1" ht="21.75" customHeight="1">
      <c r="A31" s="364" t="s">
        <v>411</v>
      </c>
      <c r="B31" s="364"/>
      <c r="C31" s="364"/>
      <c r="D31" s="364"/>
      <c r="E31" s="182"/>
      <c r="F31" s="194"/>
      <c r="G31" s="236"/>
      <c r="H31" s="249"/>
      <c r="I31" s="182"/>
    </row>
    <row r="32" spans="1:9" s="196" customFormat="1" ht="21.75" customHeight="1">
      <c r="A32" s="364"/>
      <c r="B32" s="354" t="s">
        <v>412</v>
      </c>
      <c r="C32" s="193" t="s">
        <v>413</v>
      </c>
      <c r="D32" s="193"/>
      <c r="E32" s="151">
        <v>7000</v>
      </c>
      <c r="F32" s="181" t="s">
        <v>649</v>
      </c>
      <c r="G32" s="237">
        <f t="shared" ref="G32:G35" si="8">EvalString(F32)</f>
        <v>10000</v>
      </c>
      <c r="H32" s="247">
        <f t="shared" ref="H32" si="9">G32-E32</f>
        <v>3000</v>
      </c>
      <c r="I32" s="151"/>
    </row>
    <row r="33" spans="1:9" s="196" customFormat="1" ht="21.75" customHeight="1">
      <c r="A33" s="364"/>
      <c r="B33" s="354"/>
      <c r="C33" s="193" t="s">
        <v>414</v>
      </c>
      <c r="D33" s="193"/>
      <c r="E33" s="151">
        <v>3000</v>
      </c>
      <c r="F33" s="181" t="s">
        <v>430</v>
      </c>
      <c r="G33" s="237">
        <f t="shared" si="8"/>
        <v>3000</v>
      </c>
      <c r="H33" s="247">
        <f t="shared" ref="H33:H36" si="10">G33-E33</f>
        <v>0</v>
      </c>
      <c r="I33" s="151"/>
    </row>
    <row r="34" spans="1:9" ht="21.75" customHeight="1">
      <c r="A34" s="364"/>
      <c r="B34" s="354"/>
      <c r="C34" s="180" t="s">
        <v>415</v>
      </c>
      <c r="D34" s="180"/>
      <c r="E34" s="151">
        <v>8000</v>
      </c>
      <c r="F34" s="181" t="s">
        <v>650</v>
      </c>
      <c r="G34" s="237">
        <f t="shared" si="8"/>
        <v>9000</v>
      </c>
      <c r="H34" s="247">
        <f t="shared" si="10"/>
        <v>1000</v>
      </c>
      <c r="I34" s="151"/>
    </row>
    <row r="35" spans="1:9" ht="21.75" customHeight="1">
      <c r="A35" s="364"/>
      <c r="B35" s="354" t="s">
        <v>416</v>
      </c>
      <c r="C35" s="180" t="s">
        <v>417</v>
      </c>
      <c r="D35" s="180"/>
      <c r="E35" s="151">
        <v>75000</v>
      </c>
      <c r="F35" s="181" t="s">
        <v>885</v>
      </c>
      <c r="G35" s="237">
        <f t="shared" si="8"/>
        <v>100000</v>
      </c>
      <c r="H35" s="247">
        <f t="shared" si="10"/>
        <v>25000</v>
      </c>
      <c r="I35" s="151"/>
    </row>
    <row r="36" spans="1:9" ht="21.75" customHeight="1">
      <c r="A36" s="364"/>
      <c r="B36" s="354"/>
      <c r="C36" s="180" t="s">
        <v>418</v>
      </c>
      <c r="D36" s="180"/>
      <c r="E36" s="151">
        <v>25000</v>
      </c>
      <c r="F36" s="181" t="s">
        <v>884</v>
      </c>
      <c r="G36" s="231">
        <f t="shared" ref="G36" si="11">E36</f>
        <v>25000</v>
      </c>
      <c r="H36" s="247">
        <f t="shared" si="10"/>
        <v>0</v>
      </c>
      <c r="I36" s="151"/>
    </row>
    <row r="37" spans="1:9" s="185" customFormat="1" ht="21.75" customHeight="1">
      <c r="A37" s="349" t="s">
        <v>406</v>
      </c>
      <c r="B37" s="350"/>
      <c r="C37" s="350"/>
      <c r="D37" s="350"/>
      <c r="E37" s="190">
        <v>118000</v>
      </c>
      <c r="F37" s="189"/>
      <c r="G37" s="234">
        <f>SUM(G32:G36)</f>
        <v>147000</v>
      </c>
      <c r="H37" s="252">
        <f>SUM(H32:H36)</f>
        <v>29000</v>
      </c>
      <c r="I37" s="222"/>
    </row>
    <row r="38" spans="1:9" ht="21.75" customHeight="1">
      <c r="A38" s="359" t="s">
        <v>419</v>
      </c>
      <c r="B38" s="351"/>
      <c r="C38" s="351"/>
      <c r="D38" s="351"/>
      <c r="E38" s="197"/>
      <c r="F38" s="186"/>
      <c r="G38" s="233"/>
      <c r="H38" s="247"/>
      <c r="I38" s="151"/>
    </row>
    <row r="39" spans="1:9" ht="21.75" customHeight="1">
      <c r="A39" s="360"/>
      <c r="B39" s="180" t="s">
        <v>420</v>
      </c>
      <c r="C39" s="180" t="s">
        <v>420</v>
      </c>
      <c r="D39" s="180"/>
      <c r="E39" s="151">
        <v>68500</v>
      </c>
      <c r="F39" s="198" t="s">
        <v>636</v>
      </c>
      <c r="G39" s="237">
        <f>EvalString(F39)</f>
        <v>68500</v>
      </c>
      <c r="H39" s="247">
        <f>G39-E39</f>
        <v>0</v>
      </c>
      <c r="I39" s="151"/>
    </row>
    <row r="40" spans="1:9" ht="21.75" customHeight="1">
      <c r="A40" s="360"/>
      <c r="B40" s="355" t="s">
        <v>421</v>
      </c>
      <c r="C40" s="180" t="s">
        <v>422</v>
      </c>
      <c r="D40" s="180"/>
      <c r="E40" s="151">
        <v>2000000</v>
      </c>
      <c r="F40" s="198" t="s">
        <v>637</v>
      </c>
      <c r="G40" s="237">
        <f>EvalString(F40)</f>
        <v>2000000</v>
      </c>
      <c r="H40" s="247">
        <f>G40-E40</f>
        <v>0</v>
      </c>
      <c r="I40" s="151"/>
    </row>
    <row r="41" spans="1:9" ht="21.75" customHeight="1">
      <c r="A41" s="360"/>
      <c r="B41" s="357"/>
      <c r="C41" s="180" t="s">
        <v>423</v>
      </c>
      <c r="D41" s="180" t="s">
        <v>638</v>
      </c>
      <c r="E41" s="151">
        <v>1603621.81</v>
      </c>
      <c r="F41" s="198" t="s">
        <v>901</v>
      </c>
      <c r="G41" s="237">
        <f>EvalString(F41)</f>
        <v>90575.31</v>
      </c>
      <c r="H41" s="247">
        <f t="shared" ref="H41:H42" si="12">G41-E41</f>
        <v>-1513046.5</v>
      </c>
      <c r="I41" s="151" t="s">
        <v>641</v>
      </c>
    </row>
    <row r="42" spans="1:9" ht="21.75" customHeight="1">
      <c r="A42" s="361"/>
      <c r="B42" s="356"/>
      <c r="C42" s="180" t="s">
        <v>271</v>
      </c>
      <c r="D42" s="256" t="s">
        <v>639</v>
      </c>
      <c r="E42" s="151">
        <v>0</v>
      </c>
      <c r="F42" s="198" t="s">
        <v>640</v>
      </c>
      <c r="G42" s="237">
        <f>EvalString(F42)</f>
        <v>100000</v>
      </c>
      <c r="H42" s="247">
        <f t="shared" si="12"/>
        <v>100000</v>
      </c>
      <c r="I42" s="151" t="s">
        <v>642</v>
      </c>
    </row>
    <row r="43" spans="1:9" s="185" customFormat="1" ht="22.5" customHeight="1">
      <c r="A43" s="349" t="s">
        <v>424</v>
      </c>
      <c r="B43" s="350"/>
      <c r="C43" s="350"/>
      <c r="D43" s="350"/>
      <c r="E43" s="190">
        <v>3672121.81</v>
      </c>
      <c r="F43" s="189"/>
      <c r="G43" s="234">
        <f>SUM(G39:G42)</f>
        <v>2259075.31</v>
      </c>
      <c r="H43" s="253">
        <f>SUM(H39:H42)</f>
        <v>-1413046.5</v>
      </c>
      <c r="I43" s="220"/>
    </row>
    <row r="44" spans="1:9" ht="27.75" customHeight="1">
      <c r="A44" s="362" t="s">
        <v>425</v>
      </c>
      <c r="B44" s="363"/>
      <c r="C44" s="363"/>
      <c r="D44" s="363"/>
      <c r="E44" s="200">
        <v>22684541.809999999</v>
      </c>
      <c r="F44" s="199"/>
      <c r="G44" s="238">
        <f>SUM(G43,G37,G30,G26)</f>
        <v>24632735.310000002</v>
      </c>
      <c r="H44" s="254">
        <f>SUM(H43,H37,H30,H26,H7)</f>
        <v>2460193.5</v>
      </c>
      <c r="I44" s="221"/>
    </row>
    <row r="45" spans="1:9" ht="16.5" thickBot="1">
      <c r="D45" s="201"/>
    </row>
    <row r="46" spans="1:9" ht="24.75" customHeight="1" thickTop="1" thickBot="1">
      <c r="E46" s="257" t="s">
        <v>651</v>
      </c>
      <c r="F46" s="358" t="s">
        <v>652</v>
      </c>
      <c r="G46" s="358"/>
      <c r="H46" s="258">
        <f>H7+H13+H30+H37</f>
        <v>2078300</v>
      </c>
    </row>
    <row r="47" spans="1:9" ht="16.5" thickTop="1"/>
  </sheetData>
  <mergeCells count="24">
    <mergeCell ref="F46:G46"/>
    <mergeCell ref="A38:A42"/>
    <mergeCell ref="B40:B42"/>
    <mergeCell ref="A44:D44"/>
    <mergeCell ref="A28:A29"/>
    <mergeCell ref="A30:D30"/>
    <mergeCell ref="A31:A36"/>
    <mergeCell ref="B31:D31"/>
    <mergeCell ref="B32:B34"/>
    <mergeCell ref="B35:B36"/>
    <mergeCell ref="A37:D37"/>
    <mergeCell ref="B38:D38"/>
    <mergeCell ref="A43:D43"/>
    <mergeCell ref="A26:D26"/>
    <mergeCell ref="A6:A25"/>
    <mergeCell ref="B7:D7"/>
    <mergeCell ref="C8:D8"/>
    <mergeCell ref="B9:B12"/>
    <mergeCell ref="B13:D13"/>
    <mergeCell ref="B15:B24"/>
    <mergeCell ref="C21:C23"/>
    <mergeCell ref="B25:D25"/>
    <mergeCell ref="C15:C16"/>
    <mergeCell ref="C17:C19"/>
  </mergeCells>
  <phoneticPr fontId="18" type="noConversion"/>
  <printOptions horizontalCentered="1"/>
  <pageMargins left="0.2" right="0.17" top="0.55000000000000004" bottom="0.82677165354330717" header="0.31496062992125984" footer="0.31496062992125984"/>
  <pageSetup paperSize="8" scale="92"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EK294"/>
  <sheetViews>
    <sheetView view="pageBreakPreview" topLeftCell="B265" zoomScaleNormal="100" zoomScaleSheetLayoutView="100" workbookViewId="0">
      <selection activeCell="G275" sqref="G275"/>
    </sheetView>
  </sheetViews>
  <sheetFormatPr defaultColWidth="8" defaultRowHeight="15.75"/>
  <cols>
    <col min="1" max="1" width="12.88671875" style="22" customWidth="1"/>
    <col min="2" max="2" width="13.5546875" style="23" customWidth="1"/>
    <col min="3" max="3" width="14.33203125" style="23" bestFit="1" customWidth="1"/>
    <col min="4" max="4" width="18.21875" style="23" customWidth="1"/>
    <col min="5" max="5" width="13.6640625" style="24" customWidth="1"/>
    <col min="6" max="6" width="20.33203125" style="83" customWidth="1"/>
    <col min="7" max="7" width="16.109375" style="24" customWidth="1"/>
    <col min="8" max="8" width="14.88671875" style="24" customWidth="1"/>
    <col min="9" max="9" width="30.44140625" style="21" customWidth="1"/>
    <col min="10" max="16364" width="8" style="21"/>
    <col min="16365" max="16365" width="13.6640625" style="21" bestFit="1" customWidth="1"/>
    <col min="16366" max="16384" width="13.6640625" style="21" customWidth="1"/>
  </cols>
  <sheetData>
    <row r="1" spans="1:9" ht="30.75" customHeight="1">
      <c r="A1" s="243" t="s">
        <v>607</v>
      </c>
      <c r="B1" s="243"/>
      <c r="C1" s="243"/>
      <c r="D1" s="243"/>
      <c r="E1" s="243"/>
      <c r="F1" s="243"/>
      <c r="G1" s="243"/>
      <c r="H1" s="157"/>
    </row>
    <row r="2" spans="1:9" s="161" customFormat="1" ht="21.75" customHeight="1">
      <c r="A2" s="159"/>
      <c r="B2" s="159"/>
      <c r="C2" s="159"/>
      <c r="D2" s="160"/>
      <c r="E2" s="160"/>
      <c r="F2" s="160"/>
      <c r="G2" s="160"/>
      <c r="H2" s="159"/>
    </row>
    <row r="3" spans="1:9" s="161" customFormat="1" ht="18.75" customHeight="1">
      <c r="A3" s="162"/>
      <c r="B3" s="163"/>
      <c r="C3" s="163"/>
      <c r="D3" s="164"/>
      <c r="E3" s="166"/>
      <c r="F3" s="165"/>
      <c r="G3" s="167"/>
      <c r="H3" s="167" t="s">
        <v>219</v>
      </c>
    </row>
    <row r="4" spans="1:9" s="25" customFormat="1" ht="20.25" customHeight="1">
      <c r="A4" s="240" t="s">
        <v>3</v>
      </c>
      <c r="B4" s="241"/>
      <c r="C4" s="241"/>
      <c r="D4" s="241"/>
      <c r="E4" s="241"/>
      <c r="F4" s="241"/>
      <c r="G4" s="241"/>
      <c r="H4" s="242"/>
      <c r="I4" s="242"/>
    </row>
    <row r="5" spans="1:9" s="25" customFormat="1" ht="21.75" customHeight="1">
      <c r="A5" s="26" t="s">
        <v>4</v>
      </c>
      <c r="B5" s="27" t="s">
        <v>5</v>
      </c>
      <c r="C5" s="27" t="s">
        <v>371</v>
      </c>
      <c r="D5" s="27" t="s">
        <v>6</v>
      </c>
      <c r="E5" s="28" t="s">
        <v>599</v>
      </c>
      <c r="F5" s="84" t="s">
        <v>7</v>
      </c>
      <c r="G5" s="28" t="s">
        <v>608</v>
      </c>
      <c r="H5" s="28" t="s">
        <v>332</v>
      </c>
      <c r="I5" s="28" t="s">
        <v>609</v>
      </c>
    </row>
    <row r="6" spans="1:9">
      <c r="A6" s="386" t="s">
        <v>8</v>
      </c>
      <c r="B6" s="377" t="s">
        <v>9</v>
      </c>
      <c r="C6" s="371" t="s">
        <v>217</v>
      </c>
      <c r="D6" s="29" t="s">
        <v>10</v>
      </c>
      <c r="E6" s="151">
        <v>0</v>
      </c>
      <c r="F6" s="85" t="s">
        <v>495</v>
      </c>
      <c r="G6" s="31"/>
      <c r="H6" s="151">
        <f t="shared" ref="H6" si="0">E6-G6</f>
        <v>0</v>
      </c>
      <c r="I6" s="151"/>
    </row>
    <row r="7" spans="1:9">
      <c r="A7" s="386"/>
      <c r="B7" s="384"/>
      <c r="C7" s="372"/>
      <c r="D7" s="29" t="s">
        <v>11</v>
      </c>
      <c r="E7" s="151">
        <v>5480800</v>
      </c>
      <c r="F7" s="85" t="s">
        <v>874</v>
      </c>
      <c r="G7" s="237">
        <f>EvalString(F7)</f>
        <v>6011200</v>
      </c>
      <c r="H7" s="151">
        <f>G7-E7</f>
        <v>530400</v>
      </c>
      <c r="I7" s="151" t="s">
        <v>873</v>
      </c>
    </row>
    <row r="8" spans="1:9">
      <c r="A8" s="386"/>
      <c r="B8" s="384"/>
      <c r="C8" s="372"/>
      <c r="D8" s="278" t="s">
        <v>13</v>
      </c>
      <c r="E8" s="151">
        <v>180000</v>
      </c>
      <c r="F8" s="85" t="s">
        <v>610</v>
      </c>
      <c r="G8" s="237">
        <f t="shared" ref="G8:G60" si="1">EvalString(F8)</f>
        <v>210000</v>
      </c>
      <c r="H8" s="151">
        <f t="shared" ref="H8:H35" si="2">G8-E8</f>
        <v>30000</v>
      </c>
      <c r="I8" s="151" t="s">
        <v>611</v>
      </c>
    </row>
    <row r="9" spans="1:9">
      <c r="A9" s="386"/>
      <c r="B9" s="384"/>
      <c r="C9" s="372"/>
      <c r="D9" s="29" t="s">
        <v>15</v>
      </c>
      <c r="E9" s="151">
        <v>672000</v>
      </c>
      <c r="F9" s="85" t="s">
        <v>613</v>
      </c>
      <c r="G9" s="237">
        <f t="shared" si="1"/>
        <v>696000</v>
      </c>
      <c r="H9" s="151">
        <f t="shared" si="2"/>
        <v>24000</v>
      </c>
      <c r="I9" s="151" t="s">
        <v>614</v>
      </c>
    </row>
    <row r="10" spans="1:9">
      <c r="A10" s="386"/>
      <c r="B10" s="384"/>
      <c r="C10" s="372"/>
      <c r="D10" s="29" t="s">
        <v>18</v>
      </c>
      <c r="E10" s="151">
        <v>168000</v>
      </c>
      <c r="F10" s="85" t="s">
        <v>477</v>
      </c>
      <c r="G10" s="237">
        <f t="shared" si="1"/>
        <v>168000</v>
      </c>
      <c r="H10" s="151">
        <f t="shared" si="2"/>
        <v>0</v>
      </c>
      <c r="I10" s="151"/>
    </row>
    <row r="11" spans="1:9">
      <c r="A11" s="386"/>
      <c r="B11" s="384"/>
      <c r="C11" s="372"/>
      <c r="D11" s="29" t="s">
        <v>19</v>
      </c>
      <c r="E11" s="151">
        <v>264000</v>
      </c>
      <c r="F11" s="85" t="s">
        <v>875</v>
      </c>
      <c r="G11" s="237">
        <f t="shared" si="1"/>
        <v>288000</v>
      </c>
      <c r="H11" s="151">
        <f t="shared" si="2"/>
        <v>24000</v>
      </c>
      <c r="I11" s="151" t="s">
        <v>612</v>
      </c>
    </row>
    <row r="12" spans="1:9">
      <c r="A12" s="386"/>
      <c r="B12" s="384"/>
      <c r="C12" s="372"/>
      <c r="D12" s="29" t="s">
        <v>20</v>
      </c>
      <c r="E12" s="151">
        <v>144000</v>
      </c>
      <c r="F12" s="85" t="s">
        <v>478</v>
      </c>
      <c r="G12" s="237">
        <f t="shared" si="1"/>
        <v>144000</v>
      </c>
      <c r="H12" s="151">
        <f t="shared" si="2"/>
        <v>0</v>
      </c>
      <c r="I12" s="151"/>
    </row>
    <row r="13" spans="1:9">
      <c r="A13" s="386"/>
      <c r="B13" s="384"/>
      <c r="C13" s="372"/>
      <c r="D13" s="29" t="s">
        <v>21</v>
      </c>
      <c r="E13" s="151">
        <v>155000</v>
      </c>
      <c r="F13" s="85" t="s">
        <v>876</v>
      </c>
      <c r="G13" s="237">
        <f t="shared" si="1"/>
        <v>238000</v>
      </c>
      <c r="H13" s="151">
        <f t="shared" si="2"/>
        <v>83000</v>
      </c>
      <c r="I13" s="151" t="s">
        <v>615</v>
      </c>
    </row>
    <row r="14" spans="1:9">
      <c r="A14" s="386"/>
      <c r="B14" s="384"/>
      <c r="C14" s="372"/>
      <c r="D14" s="29" t="s">
        <v>22</v>
      </c>
      <c r="E14" s="151">
        <v>0</v>
      </c>
      <c r="F14" s="85" t="s">
        <v>353</v>
      </c>
      <c r="G14" s="237">
        <f t="shared" si="1"/>
        <v>0</v>
      </c>
      <c r="H14" s="151">
        <f t="shared" si="2"/>
        <v>0</v>
      </c>
      <c r="I14" s="151"/>
    </row>
    <row r="15" spans="1:9">
      <c r="A15" s="386"/>
      <c r="B15" s="384"/>
      <c r="C15" s="372"/>
      <c r="D15" s="29" t="s">
        <v>23</v>
      </c>
      <c r="E15" s="151">
        <v>1674000</v>
      </c>
      <c r="F15" s="85" t="s">
        <v>877</v>
      </c>
      <c r="G15" s="237">
        <f t="shared" si="1"/>
        <v>1836000</v>
      </c>
      <c r="H15" s="151">
        <f t="shared" si="2"/>
        <v>162000</v>
      </c>
      <c r="I15" s="151" t="s">
        <v>873</v>
      </c>
    </row>
    <row r="16" spans="1:9">
      <c r="A16" s="386"/>
      <c r="B16" s="384"/>
      <c r="C16" s="372"/>
      <c r="D16" s="29" t="s">
        <v>24</v>
      </c>
      <c r="E16" s="151">
        <v>30000</v>
      </c>
      <c r="F16" s="85" t="s">
        <v>878</v>
      </c>
      <c r="G16" s="237">
        <f t="shared" si="1"/>
        <v>33000</v>
      </c>
      <c r="H16" s="151">
        <f t="shared" si="2"/>
        <v>3000</v>
      </c>
      <c r="I16" s="151"/>
    </row>
    <row r="17" spans="1:9">
      <c r="A17" s="386"/>
      <c r="B17" s="384"/>
      <c r="C17" s="372"/>
      <c r="D17" s="216" t="s">
        <v>26</v>
      </c>
      <c r="E17" s="151">
        <v>24000</v>
      </c>
      <c r="F17" s="85" t="s">
        <v>879</v>
      </c>
      <c r="G17" s="237">
        <f t="shared" si="1"/>
        <v>22000</v>
      </c>
      <c r="H17" s="151">
        <f t="shared" si="2"/>
        <v>-2000</v>
      </c>
      <c r="I17" s="151" t="s">
        <v>881</v>
      </c>
    </row>
    <row r="18" spans="1:9">
      <c r="A18" s="386"/>
      <c r="B18" s="384"/>
      <c r="C18" s="372"/>
      <c r="D18" s="216" t="s">
        <v>27</v>
      </c>
      <c r="E18" s="151">
        <v>0</v>
      </c>
      <c r="F18" s="85" t="s">
        <v>496</v>
      </c>
      <c r="G18" s="237">
        <f t="shared" si="1"/>
        <v>0</v>
      </c>
      <c r="H18" s="151">
        <f t="shared" si="2"/>
        <v>0</v>
      </c>
      <c r="I18" s="151"/>
    </row>
    <row r="19" spans="1:9">
      <c r="A19" s="386"/>
      <c r="B19" s="384"/>
      <c r="C19" s="372"/>
      <c r="D19" s="216" t="s">
        <v>29</v>
      </c>
      <c r="E19" s="151">
        <v>421600</v>
      </c>
      <c r="F19" s="85" t="s">
        <v>880</v>
      </c>
      <c r="G19" s="237">
        <f t="shared" si="1"/>
        <v>462400</v>
      </c>
      <c r="H19" s="151">
        <f t="shared" si="2"/>
        <v>40800</v>
      </c>
      <c r="I19" s="151" t="s">
        <v>873</v>
      </c>
    </row>
    <row r="20" spans="1:9">
      <c r="A20" s="389"/>
      <c r="B20" s="384"/>
      <c r="C20" s="373"/>
      <c r="D20" s="218" t="s">
        <v>483</v>
      </c>
      <c r="E20" s="151">
        <v>168640</v>
      </c>
      <c r="F20" s="207" t="s">
        <v>896</v>
      </c>
      <c r="G20" s="237">
        <f t="shared" si="1"/>
        <v>184960</v>
      </c>
      <c r="H20" s="151">
        <f t="shared" si="2"/>
        <v>16320</v>
      </c>
      <c r="I20" s="151" t="s">
        <v>873</v>
      </c>
    </row>
    <row r="21" spans="1:9">
      <c r="A21" s="386"/>
      <c r="B21" s="384"/>
      <c r="C21" s="374" t="s">
        <v>30</v>
      </c>
      <c r="D21" s="216" t="s">
        <v>31</v>
      </c>
      <c r="E21" s="151">
        <v>618800</v>
      </c>
      <c r="F21" s="85" t="s">
        <v>838</v>
      </c>
      <c r="G21" s="237">
        <f t="shared" si="1"/>
        <v>707200</v>
      </c>
      <c r="H21" s="151">
        <f t="shared" si="2"/>
        <v>88400</v>
      </c>
      <c r="I21" s="151" t="s">
        <v>843</v>
      </c>
    </row>
    <row r="22" spans="1:9">
      <c r="A22" s="386"/>
      <c r="B22" s="384"/>
      <c r="C22" s="374"/>
      <c r="D22" s="216" t="s">
        <v>479</v>
      </c>
      <c r="E22" s="151">
        <v>189000</v>
      </c>
      <c r="F22" s="85" t="s">
        <v>839</v>
      </c>
      <c r="G22" s="237">
        <f t="shared" si="1"/>
        <v>216000</v>
      </c>
      <c r="H22" s="151">
        <f t="shared" si="2"/>
        <v>27000</v>
      </c>
      <c r="I22" s="151"/>
    </row>
    <row r="23" spans="1:9">
      <c r="A23" s="386"/>
      <c r="B23" s="384"/>
      <c r="C23" s="374"/>
      <c r="D23" s="216" t="s">
        <v>32</v>
      </c>
      <c r="E23" s="151">
        <v>84000</v>
      </c>
      <c r="F23" s="85" t="s">
        <v>840</v>
      </c>
      <c r="G23" s="237">
        <f t="shared" si="1"/>
        <v>96000</v>
      </c>
      <c r="H23" s="151">
        <f t="shared" si="2"/>
        <v>12000</v>
      </c>
      <c r="I23" s="151"/>
    </row>
    <row r="24" spans="1:9">
      <c r="A24" s="386"/>
      <c r="B24" s="384"/>
      <c r="C24" s="374"/>
      <c r="D24" s="216" t="s">
        <v>24</v>
      </c>
      <c r="E24" s="151">
        <v>17500</v>
      </c>
      <c r="F24" s="85" t="s">
        <v>841</v>
      </c>
      <c r="G24" s="237">
        <f t="shared" si="1"/>
        <v>20000</v>
      </c>
      <c r="H24" s="151">
        <f t="shared" si="2"/>
        <v>2500</v>
      </c>
      <c r="I24" s="151"/>
    </row>
    <row r="25" spans="1:9">
      <c r="A25" s="386"/>
      <c r="B25" s="384"/>
      <c r="C25" s="374"/>
      <c r="D25" s="216" t="s">
        <v>29</v>
      </c>
      <c r="E25" s="151">
        <v>47600</v>
      </c>
      <c r="F25" s="85" t="s">
        <v>842</v>
      </c>
      <c r="G25" s="237">
        <f t="shared" si="1"/>
        <v>54400</v>
      </c>
      <c r="H25" s="151">
        <f t="shared" si="2"/>
        <v>6800</v>
      </c>
      <c r="I25" s="151"/>
    </row>
    <row r="26" spans="1:9" ht="15.75" customHeight="1">
      <c r="A26" s="386"/>
      <c r="B26" s="384"/>
      <c r="C26" s="371" t="s">
        <v>33</v>
      </c>
      <c r="D26" s="216" t="s">
        <v>497</v>
      </c>
      <c r="E26" s="151">
        <v>325000</v>
      </c>
      <c r="F26" s="85" t="s">
        <v>678</v>
      </c>
      <c r="G26" s="237">
        <f t="shared" si="1"/>
        <v>390000</v>
      </c>
      <c r="H26" s="151">
        <f t="shared" si="2"/>
        <v>65000</v>
      </c>
      <c r="I26" s="151" t="s">
        <v>627</v>
      </c>
    </row>
    <row r="27" spans="1:9" ht="15.75" customHeight="1">
      <c r="A27" s="389"/>
      <c r="B27" s="384"/>
      <c r="C27" s="372"/>
      <c r="D27" s="216" t="s">
        <v>498</v>
      </c>
      <c r="E27" s="151">
        <v>130000</v>
      </c>
      <c r="F27" s="207" t="s">
        <v>499</v>
      </c>
      <c r="G27" s="237">
        <f t="shared" si="1"/>
        <v>130000</v>
      </c>
      <c r="H27" s="151">
        <f t="shared" si="2"/>
        <v>0</v>
      </c>
      <c r="I27" s="151"/>
    </row>
    <row r="28" spans="1:9" ht="15.75" customHeight="1">
      <c r="A28" s="386"/>
      <c r="B28" s="384"/>
      <c r="C28" s="372"/>
      <c r="D28" s="216" t="s">
        <v>32</v>
      </c>
      <c r="E28" s="151">
        <v>2000</v>
      </c>
      <c r="F28" s="85" t="s">
        <v>653</v>
      </c>
      <c r="G28" s="237">
        <f t="shared" si="1"/>
        <v>2500</v>
      </c>
      <c r="H28" s="151">
        <f t="shared" si="2"/>
        <v>500</v>
      </c>
      <c r="I28" s="151"/>
    </row>
    <row r="29" spans="1:9" ht="15.75" customHeight="1">
      <c r="A29" s="386"/>
      <c r="B29" s="384"/>
      <c r="C29" s="372"/>
      <c r="D29" s="216" t="s">
        <v>34</v>
      </c>
      <c r="E29" s="151">
        <v>192000</v>
      </c>
      <c r="F29" s="85" t="s">
        <v>480</v>
      </c>
      <c r="G29" s="237">
        <f t="shared" si="1"/>
        <v>192000</v>
      </c>
      <c r="H29" s="151">
        <f t="shared" si="2"/>
        <v>0</v>
      </c>
      <c r="I29" s="151"/>
    </row>
    <row r="30" spans="1:9" ht="15.75" customHeight="1">
      <c r="A30" s="386"/>
      <c r="B30" s="384"/>
      <c r="C30" s="372"/>
      <c r="D30" s="216" t="s">
        <v>29</v>
      </c>
      <c r="E30" s="151">
        <v>35000</v>
      </c>
      <c r="F30" s="85" t="s">
        <v>654</v>
      </c>
      <c r="G30" s="237">
        <f t="shared" si="1"/>
        <v>40600</v>
      </c>
      <c r="H30" s="151">
        <f t="shared" si="2"/>
        <v>5600</v>
      </c>
      <c r="I30" s="151"/>
    </row>
    <row r="31" spans="1:9" ht="15.75" customHeight="1">
      <c r="A31" s="389"/>
      <c r="B31" s="384"/>
      <c r="C31" s="373"/>
      <c r="D31" s="218" t="s">
        <v>483</v>
      </c>
      <c r="E31" s="151">
        <v>14000</v>
      </c>
      <c r="F31" s="207" t="s">
        <v>897</v>
      </c>
      <c r="G31" s="237">
        <f t="shared" si="1"/>
        <v>16240</v>
      </c>
      <c r="H31" s="151">
        <f t="shared" si="2"/>
        <v>2240</v>
      </c>
      <c r="I31" s="151"/>
    </row>
    <row r="32" spans="1:9" ht="15.75" customHeight="1">
      <c r="A32" s="386"/>
      <c r="B32" s="384"/>
      <c r="C32" s="388" t="s">
        <v>35</v>
      </c>
      <c r="D32" s="216" t="s">
        <v>31</v>
      </c>
      <c r="E32" s="151">
        <v>210000</v>
      </c>
      <c r="F32" s="85" t="s">
        <v>859</v>
      </c>
      <c r="G32" s="237">
        <f t="shared" si="1"/>
        <v>393750</v>
      </c>
      <c r="H32" s="151">
        <f t="shared" si="2"/>
        <v>183750</v>
      </c>
      <c r="I32" s="151" t="s">
        <v>844</v>
      </c>
    </row>
    <row r="33" spans="1:9" ht="15.75" customHeight="1">
      <c r="A33" s="386"/>
      <c r="B33" s="384"/>
      <c r="C33" s="374"/>
      <c r="D33" s="29" t="s">
        <v>32</v>
      </c>
      <c r="E33" s="151">
        <v>3000</v>
      </c>
      <c r="F33" s="85" t="s">
        <v>481</v>
      </c>
      <c r="G33" s="237">
        <f t="shared" si="1"/>
        <v>3000</v>
      </c>
      <c r="H33" s="151">
        <f t="shared" si="2"/>
        <v>0</v>
      </c>
      <c r="I33" s="151"/>
    </row>
    <row r="34" spans="1:9" ht="15.75" customHeight="1">
      <c r="A34" s="386"/>
      <c r="B34" s="384"/>
      <c r="C34" s="32" t="s">
        <v>36</v>
      </c>
      <c r="D34" s="29" t="s">
        <v>37</v>
      </c>
      <c r="E34" s="151">
        <v>36000</v>
      </c>
      <c r="F34" s="85" t="s">
        <v>802</v>
      </c>
      <c r="G34" s="237">
        <f t="shared" si="1"/>
        <v>42000</v>
      </c>
      <c r="H34" s="151">
        <f t="shared" si="2"/>
        <v>6000</v>
      </c>
      <c r="I34" s="151"/>
    </row>
    <row r="35" spans="1:9" ht="15.75" customHeight="1">
      <c r="A35" s="389"/>
      <c r="B35" s="378"/>
      <c r="C35" s="260" t="s">
        <v>667</v>
      </c>
      <c r="D35" s="261" t="s">
        <v>668</v>
      </c>
      <c r="E35" s="262">
        <v>0</v>
      </c>
      <c r="F35" s="263" t="s">
        <v>752</v>
      </c>
      <c r="G35" s="264">
        <f t="shared" si="1"/>
        <v>15000</v>
      </c>
      <c r="H35" s="265">
        <f t="shared" si="2"/>
        <v>15000</v>
      </c>
      <c r="I35" s="259" t="s">
        <v>669</v>
      </c>
    </row>
    <row r="36" spans="1:9" ht="16.5" customHeight="1">
      <c r="A36" s="386"/>
      <c r="B36" s="379" t="s">
        <v>38</v>
      </c>
      <c r="C36" s="379"/>
      <c r="D36" s="379"/>
      <c r="E36" s="152">
        <v>11285940</v>
      </c>
      <c r="F36" s="87"/>
      <c r="G36" s="152">
        <f>SUM(G7:G35)</f>
        <v>12612250</v>
      </c>
      <c r="H36" s="153">
        <f>SUM(H6:H35)</f>
        <v>1326310</v>
      </c>
      <c r="I36" s="153"/>
    </row>
    <row r="37" spans="1:9" ht="15" customHeight="1">
      <c r="A37" s="386"/>
      <c r="B37" s="388" t="s">
        <v>39</v>
      </c>
      <c r="C37" s="371" t="s">
        <v>339</v>
      </c>
      <c r="D37" s="29" t="s">
        <v>31</v>
      </c>
      <c r="E37" s="151">
        <v>189800</v>
      </c>
      <c r="F37" s="85" t="s">
        <v>334</v>
      </c>
      <c r="G37" s="237">
        <f t="shared" si="1"/>
        <v>189800</v>
      </c>
      <c r="H37" s="151">
        <f>G37-E37</f>
        <v>0</v>
      </c>
      <c r="I37" s="151"/>
    </row>
    <row r="38" spans="1:9">
      <c r="A38" s="386"/>
      <c r="B38" s="388"/>
      <c r="C38" s="372"/>
      <c r="D38" s="29" t="s">
        <v>14</v>
      </c>
      <c r="E38" s="151">
        <v>54000</v>
      </c>
      <c r="F38" s="85" t="s">
        <v>335</v>
      </c>
      <c r="G38" s="237">
        <f t="shared" si="1"/>
        <v>54000</v>
      </c>
      <c r="H38" s="151">
        <f t="shared" ref="H38:H60" si="3">G38-E38</f>
        <v>0</v>
      </c>
      <c r="I38" s="151"/>
    </row>
    <row r="39" spans="1:9">
      <c r="A39" s="386"/>
      <c r="B39" s="388"/>
      <c r="C39" s="372"/>
      <c r="D39" s="29" t="s">
        <v>40</v>
      </c>
      <c r="E39" s="151">
        <v>4800</v>
      </c>
      <c r="F39" s="85" t="s">
        <v>336</v>
      </c>
      <c r="G39" s="237">
        <f t="shared" si="1"/>
        <v>4800</v>
      </c>
      <c r="H39" s="151">
        <f t="shared" si="3"/>
        <v>0</v>
      </c>
      <c r="I39" s="151"/>
    </row>
    <row r="40" spans="1:9">
      <c r="A40" s="386"/>
      <c r="B40" s="388"/>
      <c r="C40" s="372"/>
      <c r="D40" s="29" t="s">
        <v>15</v>
      </c>
      <c r="E40" s="151">
        <v>38880</v>
      </c>
      <c r="F40" s="85" t="s">
        <v>898</v>
      </c>
      <c r="G40" s="237">
        <f t="shared" si="1"/>
        <v>40320</v>
      </c>
      <c r="H40" s="151">
        <f t="shared" si="3"/>
        <v>1440</v>
      </c>
      <c r="I40" s="151" t="s">
        <v>628</v>
      </c>
    </row>
    <row r="41" spans="1:9">
      <c r="A41" s="386"/>
      <c r="B41" s="388"/>
      <c r="C41" s="372"/>
      <c r="D41" s="29" t="s">
        <v>23</v>
      </c>
      <c r="E41" s="151">
        <v>60000</v>
      </c>
      <c r="F41" s="85" t="s">
        <v>337</v>
      </c>
      <c r="G41" s="237">
        <f t="shared" si="1"/>
        <v>60000</v>
      </c>
      <c r="H41" s="151">
        <f t="shared" si="3"/>
        <v>0</v>
      </c>
      <c r="I41" s="151"/>
    </row>
    <row r="42" spans="1:9">
      <c r="A42" s="386"/>
      <c r="B42" s="388"/>
      <c r="C42" s="372"/>
      <c r="D42" s="216" t="s">
        <v>21</v>
      </c>
      <c r="E42" s="151">
        <v>12000</v>
      </c>
      <c r="F42" s="85" t="s">
        <v>629</v>
      </c>
      <c r="G42" s="237">
        <f t="shared" si="1"/>
        <v>6000</v>
      </c>
      <c r="H42" s="151">
        <f t="shared" si="3"/>
        <v>-6000</v>
      </c>
      <c r="I42" s="151"/>
    </row>
    <row r="43" spans="1:9">
      <c r="A43" s="386"/>
      <c r="B43" s="388"/>
      <c r="C43" s="372"/>
      <c r="D43" s="216" t="s">
        <v>29</v>
      </c>
      <c r="E43" s="151">
        <v>14600</v>
      </c>
      <c r="F43" s="85" t="s">
        <v>338</v>
      </c>
      <c r="G43" s="237">
        <f t="shared" si="1"/>
        <v>14600</v>
      </c>
      <c r="H43" s="151">
        <f t="shared" si="3"/>
        <v>0</v>
      </c>
      <c r="I43" s="151"/>
    </row>
    <row r="44" spans="1:9">
      <c r="A44" s="386"/>
      <c r="B44" s="388"/>
      <c r="C44" s="373"/>
      <c r="D44" s="216" t="s">
        <v>340</v>
      </c>
      <c r="E44" s="151">
        <v>5840</v>
      </c>
      <c r="F44" s="85" t="s">
        <v>341</v>
      </c>
      <c r="G44" s="237">
        <f t="shared" si="1"/>
        <v>5840</v>
      </c>
      <c r="H44" s="151">
        <f t="shared" si="3"/>
        <v>0</v>
      </c>
      <c r="I44" s="151"/>
    </row>
    <row r="45" spans="1:9">
      <c r="A45" s="386"/>
      <c r="B45" s="388"/>
      <c r="C45" s="371" t="s">
        <v>333</v>
      </c>
      <c r="D45" s="216" t="s">
        <v>31</v>
      </c>
      <c r="E45" s="151">
        <v>176800</v>
      </c>
      <c r="F45" s="85" t="s">
        <v>342</v>
      </c>
      <c r="G45" s="237">
        <f t="shared" si="1"/>
        <v>176800</v>
      </c>
      <c r="H45" s="151">
        <f t="shared" si="3"/>
        <v>0</v>
      </c>
      <c r="I45" s="151"/>
    </row>
    <row r="46" spans="1:9">
      <c r="A46" s="386"/>
      <c r="B46" s="388"/>
      <c r="C46" s="372"/>
      <c r="D46" s="216" t="s">
        <v>14</v>
      </c>
      <c r="E46" s="151">
        <v>24000</v>
      </c>
      <c r="F46" s="85" t="s">
        <v>343</v>
      </c>
      <c r="G46" s="237">
        <f t="shared" si="1"/>
        <v>24000</v>
      </c>
      <c r="H46" s="151">
        <f t="shared" si="3"/>
        <v>0</v>
      </c>
      <c r="I46" s="151"/>
    </row>
    <row r="47" spans="1:9">
      <c r="A47" s="386"/>
      <c r="B47" s="388"/>
      <c r="C47" s="372"/>
      <c r="D47" s="216" t="s">
        <v>15</v>
      </c>
      <c r="E47" s="151">
        <v>17280</v>
      </c>
      <c r="F47" s="85" t="s">
        <v>899</v>
      </c>
      <c r="G47" s="237">
        <f t="shared" si="1"/>
        <v>17280</v>
      </c>
      <c r="H47" s="151">
        <f t="shared" si="3"/>
        <v>0</v>
      </c>
      <c r="I47" s="151"/>
    </row>
    <row r="48" spans="1:9">
      <c r="A48" s="386"/>
      <c r="B48" s="388"/>
      <c r="C48" s="372"/>
      <c r="D48" s="216" t="s">
        <v>23</v>
      </c>
      <c r="E48" s="151">
        <v>54000</v>
      </c>
      <c r="F48" s="85" t="s">
        <v>344</v>
      </c>
      <c r="G48" s="237">
        <f t="shared" si="1"/>
        <v>54000</v>
      </c>
      <c r="H48" s="151">
        <f t="shared" si="3"/>
        <v>0</v>
      </c>
      <c r="I48" s="151"/>
    </row>
    <row r="49" spans="1:9">
      <c r="A49" s="386"/>
      <c r="B49" s="388"/>
      <c r="C49" s="372"/>
      <c r="D49" s="216" t="s">
        <v>21</v>
      </c>
      <c r="E49" s="151">
        <v>6000</v>
      </c>
      <c r="F49" s="85" t="s">
        <v>345</v>
      </c>
      <c r="G49" s="237">
        <f t="shared" si="1"/>
        <v>6000</v>
      </c>
      <c r="H49" s="151">
        <f t="shared" si="3"/>
        <v>0</v>
      </c>
      <c r="I49" s="151"/>
    </row>
    <row r="50" spans="1:9">
      <c r="A50" s="386"/>
      <c r="B50" s="388"/>
      <c r="C50" s="372"/>
      <c r="D50" s="216" t="s">
        <v>29</v>
      </c>
      <c r="E50" s="151">
        <v>13600</v>
      </c>
      <c r="F50" s="85" t="s">
        <v>346</v>
      </c>
      <c r="G50" s="237">
        <f t="shared" si="1"/>
        <v>13600</v>
      </c>
      <c r="H50" s="151">
        <f t="shared" si="3"/>
        <v>0</v>
      </c>
      <c r="I50" s="151"/>
    </row>
    <row r="51" spans="1:9">
      <c r="A51" s="386"/>
      <c r="B51" s="388"/>
      <c r="C51" s="373"/>
      <c r="D51" s="216" t="s">
        <v>340</v>
      </c>
      <c r="E51" s="151">
        <v>5440</v>
      </c>
      <c r="F51" s="85" t="s">
        <v>904</v>
      </c>
      <c r="G51" s="237">
        <f t="shared" si="1"/>
        <v>5440</v>
      </c>
      <c r="H51" s="151">
        <f t="shared" si="3"/>
        <v>0</v>
      </c>
      <c r="I51" s="151"/>
    </row>
    <row r="52" spans="1:9">
      <c r="A52" s="386"/>
      <c r="B52" s="388"/>
      <c r="C52" s="388" t="s">
        <v>630</v>
      </c>
      <c r="D52" s="216" t="s">
        <v>31</v>
      </c>
      <c r="E52" s="151">
        <v>130000</v>
      </c>
      <c r="F52" s="86" t="s">
        <v>500</v>
      </c>
      <c r="G52" s="237">
        <f t="shared" si="1"/>
        <v>130000</v>
      </c>
      <c r="H52" s="151">
        <f t="shared" si="3"/>
        <v>0</v>
      </c>
      <c r="I52" s="151"/>
    </row>
    <row r="53" spans="1:9">
      <c r="A53" s="386"/>
      <c r="B53" s="388"/>
      <c r="C53" s="374"/>
      <c r="D53" s="216" t="s">
        <v>21</v>
      </c>
      <c r="E53" s="151">
        <v>3600</v>
      </c>
      <c r="F53" s="85" t="s">
        <v>501</v>
      </c>
      <c r="G53" s="237">
        <f t="shared" si="1"/>
        <v>3600</v>
      </c>
      <c r="H53" s="151">
        <f t="shared" si="3"/>
        <v>0</v>
      </c>
      <c r="I53" s="151"/>
    </row>
    <row r="54" spans="1:9">
      <c r="A54" s="386"/>
      <c r="B54" s="388"/>
      <c r="C54" s="374"/>
      <c r="D54" s="216" t="s">
        <v>29</v>
      </c>
      <c r="E54" s="151">
        <v>10000</v>
      </c>
      <c r="F54" s="85" t="s">
        <v>502</v>
      </c>
      <c r="G54" s="237">
        <f t="shared" si="1"/>
        <v>10000</v>
      </c>
      <c r="H54" s="151">
        <f t="shared" si="3"/>
        <v>0</v>
      </c>
      <c r="I54" s="151"/>
    </row>
    <row r="55" spans="1:9">
      <c r="A55" s="386"/>
      <c r="B55" s="388"/>
      <c r="C55" s="388" t="s">
        <v>631</v>
      </c>
      <c r="D55" s="216" t="s">
        <v>31</v>
      </c>
      <c r="E55" s="151">
        <v>702000</v>
      </c>
      <c r="F55" s="85" t="s">
        <v>347</v>
      </c>
      <c r="G55" s="237">
        <f t="shared" si="1"/>
        <v>702000</v>
      </c>
      <c r="H55" s="151">
        <f t="shared" si="3"/>
        <v>0</v>
      </c>
      <c r="I55" s="151"/>
    </row>
    <row r="56" spans="1:9">
      <c r="A56" s="386"/>
      <c r="B56" s="388"/>
      <c r="C56" s="388"/>
      <c r="D56" s="29" t="s">
        <v>32</v>
      </c>
      <c r="E56" s="151">
        <v>54000</v>
      </c>
      <c r="F56" s="85" t="s">
        <v>348</v>
      </c>
      <c r="G56" s="237">
        <f t="shared" si="1"/>
        <v>54000</v>
      </c>
      <c r="H56" s="151">
        <f t="shared" si="3"/>
        <v>0</v>
      </c>
      <c r="I56" s="151"/>
    </row>
    <row r="57" spans="1:9">
      <c r="A57" s="386"/>
      <c r="B57" s="388"/>
      <c r="C57" s="388"/>
      <c r="D57" s="29" t="s">
        <v>34</v>
      </c>
      <c r="E57" s="151">
        <v>292500</v>
      </c>
      <c r="F57" s="85" t="s">
        <v>349</v>
      </c>
      <c r="G57" s="237">
        <f t="shared" si="1"/>
        <v>292500</v>
      </c>
      <c r="H57" s="151">
        <f t="shared" si="3"/>
        <v>0</v>
      </c>
      <c r="I57" s="151"/>
    </row>
    <row r="58" spans="1:9">
      <c r="A58" s="386"/>
      <c r="B58" s="388"/>
      <c r="C58" s="374"/>
      <c r="D58" s="29" t="s">
        <v>21</v>
      </c>
      <c r="E58" s="151">
        <v>54000</v>
      </c>
      <c r="F58" s="85" t="s">
        <v>350</v>
      </c>
      <c r="G58" s="237">
        <f t="shared" si="1"/>
        <v>54000</v>
      </c>
      <c r="H58" s="151">
        <f t="shared" si="3"/>
        <v>0</v>
      </c>
      <c r="I58" s="151"/>
    </row>
    <row r="59" spans="1:9" s="33" customFormat="1">
      <c r="A59" s="386"/>
      <c r="B59" s="388"/>
      <c r="C59" s="374"/>
      <c r="D59" s="29" t="s">
        <v>29</v>
      </c>
      <c r="E59" s="151">
        <v>54000</v>
      </c>
      <c r="F59" s="85" t="s">
        <v>351</v>
      </c>
      <c r="G59" s="237">
        <f t="shared" si="1"/>
        <v>54000</v>
      </c>
      <c r="H59" s="151">
        <f t="shared" si="3"/>
        <v>0</v>
      </c>
      <c r="I59" s="151"/>
    </row>
    <row r="60" spans="1:9" s="33" customFormat="1">
      <c r="A60" s="386"/>
      <c r="B60" s="388"/>
      <c r="C60" s="34" t="s">
        <v>41</v>
      </c>
      <c r="D60" s="29" t="s">
        <v>37</v>
      </c>
      <c r="E60" s="151">
        <v>3000</v>
      </c>
      <c r="F60" s="85" t="s">
        <v>352</v>
      </c>
      <c r="G60" s="237">
        <f t="shared" si="1"/>
        <v>3000</v>
      </c>
      <c r="H60" s="151">
        <f t="shared" si="3"/>
        <v>0</v>
      </c>
      <c r="I60" s="151"/>
    </row>
    <row r="61" spans="1:9">
      <c r="A61" s="386"/>
      <c r="B61" s="379" t="s">
        <v>38</v>
      </c>
      <c r="C61" s="379"/>
      <c r="D61" s="379"/>
      <c r="E61" s="152">
        <v>1980140</v>
      </c>
      <c r="F61" s="87"/>
      <c r="G61" s="152">
        <f>SUM(G37:G60)</f>
        <v>1975580</v>
      </c>
      <c r="H61" s="153">
        <f>SUM(H37:H60)</f>
        <v>-4560</v>
      </c>
      <c r="I61" s="153"/>
    </row>
    <row r="62" spans="1:9" ht="18.75" customHeight="1">
      <c r="A62" s="375" t="s">
        <v>42</v>
      </c>
      <c r="B62" s="375"/>
      <c r="C62" s="375"/>
      <c r="D62" s="375"/>
      <c r="E62" s="154">
        <v>13266080</v>
      </c>
      <c r="F62" s="88"/>
      <c r="G62" s="154">
        <f>SUM(G61,G36)</f>
        <v>14587830</v>
      </c>
      <c r="H62" s="155">
        <f>SUM(H36,H61)</f>
        <v>1321750</v>
      </c>
      <c r="I62" s="155"/>
    </row>
    <row r="63" spans="1:9" ht="15" customHeight="1">
      <c r="A63" s="386" t="s">
        <v>43</v>
      </c>
      <c r="B63" s="371" t="s">
        <v>44</v>
      </c>
      <c r="C63" s="374" t="s">
        <v>45</v>
      </c>
      <c r="D63" s="29" t="s">
        <v>46</v>
      </c>
      <c r="E63" s="151">
        <v>10000</v>
      </c>
      <c r="F63" s="85" t="s">
        <v>670</v>
      </c>
      <c r="G63" s="237">
        <f t="shared" ref="G63:G133" si="4">EvalString(F63)</f>
        <v>15000</v>
      </c>
      <c r="H63" s="151">
        <f>G63-E63</f>
        <v>5000</v>
      </c>
      <c r="I63" s="151" t="s">
        <v>671</v>
      </c>
    </row>
    <row r="64" spans="1:9" ht="15" customHeight="1">
      <c r="A64" s="386"/>
      <c r="B64" s="372"/>
      <c r="C64" s="374"/>
      <c r="D64" s="29" t="s">
        <v>47</v>
      </c>
      <c r="E64" s="151">
        <v>15000</v>
      </c>
      <c r="F64" s="85" t="s">
        <v>354</v>
      </c>
      <c r="G64" s="237">
        <f t="shared" si="4"/>
        <v>15000</v>
      </c>
      <c r="H64" s="151">
        <f t="shared" ref="H64:H142" si="5">G64-E64</f>
        <v>0</v>
      </c>
      <c r="I64" s="151"/>
    </row>
    <row r="65" spans="1:9" ht="15" customHeight="1">
      <c r="A65" s="386"/>
      <c r="B65" s="372"/>
      <c r="C65" s="374"/>
      <c r="D65" s="29" t="s">
        <v>48</v>
      </c>
      <c r="E65" s="151">
        <v>5000</v>
      </c>
      <c r="F65" s="85" t="s">
        <v>672</v>
      </c>
      <c r="G65" s="237">
        <f t="shared" si="4"/>
        <v>3000</v>
      </c>
      <c r="H65" s="151">
        <f t="shared" si="5"/>
        <v>-2000</v>
      </c>
      <c r="I65" s="151"/>
    </row>
    <row r="66" spans="1:9" ht="15" customHeight="1">
      <c r="A66" s="386"/>
      <c r="B66" s="372"/>
      <c r="C66" s="374"/>
      <c r="D66" s="29" t="s">
        <v>49</v>
      </c>
      <c r="E66" s="151">
        <v>30000</v>
      </c>
      <c r="F66" s="85" t="s">
        <v>355</v>
      </c>
      <c r="G66" s="237">
        <f t="shared" si="4"/>
        <v>30000</v>
      </c>
      <c r="H66" s="151">
        <f t="shared" si="5"/>
        <v>0</v>
      </c>
      <c r="I66" s="151"/>
    </row>
    <row r="67" spans="1:9" ht="15" customHeight="1">
      <c r="A67" s="386"/>
      <c r="B67" s="372"/>
      <c r="C67" s="374"/>
      <c r="D67" s="29" t="s">
        <v>50</v>
      </c>
      <c r="E67" s="151">
        <v>100000</v>
      </c>
      <c r="F67" s="85" t="s">
        <v>673</v>
      </c>
      <c r="G67" s="237">
        <f>EvalString(F67)</f>
        <v>50000</v>
      </c>
      <c r="H67" s="151">
        <f t="shared" si="5"/>
        <v>-50000</v>
      </c>
      <c r="I67" s="151"/>
    </row>
    <row r="68" spans="1:9" ht="15" customHeight="1">
      <c r="A68" s="386"/>
      <c r="B68" s="372"/>
      <c r="C68" s="34" t="s">
        <v>51</v>
      </c>
      <c r="D68" s="29" t="s">
        <v>52</v>
      </c>
      <c r="E68" s="151">
        <v>120000</v>
      </c>
      <c r="F68" s="85" t="s">
        <v>478</v>
      </c>
      <c r="G68" s="237">
        <f t="shared" si="4"/>
        <v>144000</v>
      </c>
      <c r="H68" s="151">
        <f t="shared" si="5"/>
        <v>24000</v>
      </c>
      <c r="I68" s="151"/>
    </row>
    <row r="69" spans="1:9" ht="15" customHeight="1">
      <c r="A69" s="386"/>
      <c r="B69" s="372"/>
      <c r="C69" s="34" t="s">
        <v>53</v>
      </c>
      <c r="D69" s="29" t="s">
        <v>54</v>
      </c>
      <c r="E69" s="151">
        <v>48000</v>
      </c>
      <c r="F69" s="85" t="s">
        <v>356</v>
      </c>
      <c r="G69" s="237">
        <f t="shared" si="4"/>
        <v>48000</v>
      </c>
      <c r="H69" s="151">
        <f t="shared" si="5"/>
        <v>0</v>
      </c>
      <c r="I69" s="151"/>
    </row>
    <row r="70" spans="1:9" ht="15" customHeight="1">
      <c r="A70" s="386"/>
      <c r="B70" s="372"/>
      <c r="C70" s="374" t="s">
        <v>55</v>
      </c>
      <c r="D70" s="29" t="s">
        <v>56</v>
      </c>
      <c r="E70" s="151">
        <v>9600</v>
      </c>
      <c r="F70" s="85" t="s">
        <v>357</v>
      </c>
      <c r="G70" s="237">
        <f t="shared" si="4"/>
        <v>9600</v>
      </c>
      <c r="H70" s="151">
        <f t="shared" si="5"/>
        <v>0</v>
      </c>
      <c r="I70" s="151"/>
    </row>
    <row r="71" spans="1:9" ht="15" customHeight="1">
      <c r="A71" s="389"/>
      <c r="B71" s="372"/>
      <c r="C71" s="390"/>
      <c r="D71" s="261" t="s">
        <v>675</v>
      </c>
      <c r="E71" s="262">
        <v>0</v>
      </c>
      <c r="F71" s="263" t="s">
        <v>676</v>
      </c>
      <c r="G71" s="264">
        <f t="shared" ref="G71" si="6">EvalString(F71)</f>
        <v>18000</v>
      </c>
      <c r="H71" s="265">
        <f t="shared" ref="H71" si="7">G71-E71</f>
        <v>18000</v>
      </c>
      <c r="I71" s="259" t="s">
        <v>677</v>
      </c>
    </row>
    <row r="72" spans="1:9" ht="15" customHeight="1">
      <c r="A72" s="386"/>
      <c r="B72" s="372"/>
      <c r="C72" s="374"/>
      <c r="D72" s="29" t="s">
        <v>57</v>
      </c>
      <c r="E72" s="151">
        <v>43200</v>
      </c>
      <c r="F72" s="270" t="s">
        <v>685</v>
      </c>
      <c r="G72" s="237">
        <f t="shared" si="4"/>
        <v>144000</v>
      </c>
      <c r="H72" s="151">
        <f t="shared" si="5"/>
        <v>100800</v>
      </c>
      <c r="I72" s="151" t="s">
        <v>674</v>
      </c>
    </row>
    <row r="73" spans="1:9" ht="15" customHeight="1">
      <c r="A73" s="386"/>
      <c r="B73" s="372"/>
      <c r="C73" s="392" t="s">
        <v>753</v>
      </c>
      <c r="D73" s="36" t="s">
        <v>58</v>
      </c>
      <c r="E73" s="151">
        <v>36000</v>
      </c>
      <c r="F73" s="85" t="s">
        <v>363</v>
      </c>
      <c r="G73" s="237">
        <f t="shared" si="4"/>
        <v>36000</v>
      </c>
      <c r="H73" s="151">
        <f t="shared" si="5"/>
        <v>0</v>
      </c>
      <c r="I73" s="151"/>
    </row>
    <row r="74" spans="1:9" ht="15" customHeight="1">
      <c r="A74" s="386"/>
      <c r="B74" s="372"/>
      <c r="C74" s="372"/>
      <c r="D74" s="29" t="s">
        <v>59</v>
      </c>
      <c r="E74" s="151">
        <v>36000</v>
      </c>
      <c r="F74" s="85" t="s">
        <v>361</v>
      </c>
      <c r="G74" s="237">
        <f t="shared" si="4"/>
        <v>36000</v>
      </c>
      <c r="H74" s="151">
        <f t="shared" si="5"/>
        <v>0</v>
      </c>
      <c r="I74" s="151"/>
    </row>
    <row r="75" spans="1:9" ht="15" customHeight="1">
      <c r="A75" s="386"/>
      <c r="B75" s="372"/>
      <c r="C75" s="372"/>
      <c r="D75" s="29" t="s">
        <v>60</v>
      </c>
      <c r="E75" s="151">
        <v>108000</v>
      </c>
      <c r="F75" s="85" t="s">
        <v>362</v>
      </c>
      <c r="G75" s="237">
        <f t="shared" si="4"/>
        <v>108000</v>
      </c>
      <c r="H75" s="151">
        <f t="shared" si="5"/>
        <v>0</v>
      </c>
      <c r="I75" s="151"/>
    </row>
    <row r="76" spans="1:9" ht="15" customHeight="1">
      <c r="A76" s="386"/>
      <c r="B76" s="372"/>
      <c r="C76" s="372"/>
      <c r="D76" s="29" t="s">
        <v>61</v>
      </c>
      <c r="E76" s="151">
        <v>12000</v>
      </c>
      <c r="F76" s="85" t="s">
        <v>359</v>
      </c>
      <c r="G76" s="237">
        <f t="shared" si="4"/>
        <v>12000</v>
      </c>
      <c r="H76" s="151">
        <f t="shared" si="5"/>
        <v>0</v>
      </c>
      <c r="I76" s="151"/>
    </row>
    <row r="77" spans="1:9" ht="15" customHeight="1">
      <c r="A77" s="386"/>
      <c r="B77" s="372"/>
      <c r="C77" s="372"/>
      <c r="D77" s="29" t="s">
        <v>282</v>
      </c>
      <c r="E77" s="151">
        <v>660000</v>
      </c>
      <c r="F77" s="86" t="s">
        <v>358</v>
      </c>
      <c r="G77" s="237">
        <f t="shared" si="4"/>
        <v>660000</v>
      </c>
      <c r="H77" s="151">
        <f t="shared" si="5"/>
        <v>0</v>
      </c>
      <c r="I77" s="151"/>
    </row>
    <row r="78" spans="1:9" ht="15" customHeight="1">
      <c r="A78" s="386"/>
      <c r="B78" s="372"/>
      <c r="C78" s="372"/>
      <c r="D78" s="29" t="s">
        <v>283</v>
      </c>
      <c r="E78" s="151">
        <v>216000</v>
      </c>
      <c r="F78" s="86" t="s">
        <v>360</v>
      </c>
      <c r="G78" s="237">
        <f t="shared" si="4"/>
        <v>216000</v>
      </c>
      <c r="H78" s="151">
        <f t="shared" si="5"/>
        <v>0</v>
      </c>
      <c r="I78" s="151"/>
    </row>
    <row r="79" spans="1:9" ht="15" customHeight="1">
      <c r="A79" s="386"/>
      <c r="B79" s="372"/>
      <c r="C79" s="372"/>
      <c r="D79" s="268" t="s">
        <v>679</v>
      </c>
      <c r="E79" s="265">
        <v>0</v>
      </c>
      <c r="F79" s="269" t="s">
        <v>680</v>
      </c>
      <c r="G79" s="264">
        <f t="shared" ref="G79:G80" si="8">EvalString(F79)</f>
        <v>99500</v>
      </c>
      <c r="H79" s="265">
        <f t="shared" si="5"/>
        <v>99500</v>
      </c>
      <c r="I79" s="265" t="s">
        <v>681</v>
      </c>
    </row>
    <row r="80" spans="1:9" ht="15" customHeight="1">
      <c r="A80" s="386"/>
      <c r="B80" s="372"/>
      <c r="C80" s="373"/>
      <c r="D80" s="268" t="s">
        <v>682</v>
      </c>
      <c r="E80" s="265">
        <v>0</v>
      </c>
      <c r="F80" s="269" t="s">
        <v>683</v>
      </c>
      <c r="G80" s="264">
        <f t="shared" si="8"/>
        <v>4600</v>
      </c>
      <c r="H80" s="265">
        <f t="shared" si="5"/>
        <v>4600</v>
      </c>
      <c r="I80" s="265" t="s">
        <v>684</v>
      </c>
    </row>
    <row r="81" spans="1:9" ht="15" customHeight="1">
      <c r="A81" s="386"/>
      <c r="B81" s="372"/>
      <c r="C81" s="374" t="s">
        <v>62</v>
      </c>
      <c r="D81" s="29" t="s">
        <v>63</v>
      </c>
      <c r="E81" s="151">
        <v>28320</v>
      </c>
      <c r="F81" s="85" t="s">
        <v>801</v>
      </c>
      <c r="G81" s="237">
        <f t="shared" si="4"/>
        <v>32500</v>
      </c>
      <c r="H81" s="151">
        <f t="shared" si="5"/>
        <v>4180</v>
      </c>
      <c r="I81" s="151"/>
    </row>
    <row r="82" spans="1:9" ht="15" customHeight="1">
      <c r="A82" s="386"/>
      <c r="B82" s="372"/>
      <c r="C82" s="374"/>
      <c r="D82" s="29" t="s">
        <v>64</v>
      </c>
      <c r="E82" s="151">
        <v>3000</v>
      </c>
      <c r="F82" s="85" t="s">
        <v>548</v>
      </c>
      <c r="G82" s="237">
        <f t="shared" si="4"/>
        <v>3000</v>
      </c>
      <c r="H82" s="151">
        <f t="shared" si="5"/>
        <v>0</v>
      </c>
      <c r="I82" s="151"/>
    </row>
    <row r="83" spans="1:9" ht="15" customHeight="1">
      <c r="A83" s="386"/>
      <c r="B83" s="372"/>
      <c r="C83" s="374"/>
      <c r="D83" s="29" t="s">
        <v>65</v>
      </c>
      <c r="E83" s="151">
        <v>3000</v>
      </c>
      <c r="F83" s="85" t="s">
        <v>364</v>
      </c>
      <c r="G83" s="237">
        <f t="shared" si="4"/>
        <v>3000</v>
      </c>
      <c r="H83" s="151">
        <f t="shared" si="5"/>
        <v>0</v>
      </c>
      <c r="I83" s="151"/>
    </row>
    <row r="84" spans="1:9" ht="15" customHeight="1">
      <c r="A84" s="386"/>
      <c r="B84" s="372"/>
      <c r="C84" s="374"/>
      <c r="D84" s="29" t="s">
        <v>66</v>
      </c>
      <c r="E84" s="151">
        <v>10000</v>
      </c>
      <c r="F84" s="85" t="s">
        <v>505</v>
      </c>
      <c r="G84" s="237">
        <f t="shared" si="4"/>
        <v>10000</v>
      </c>
      <c r="H84" s="151">
        <f t="shared" si="5"/>
        <v>0</v>
      </c>
      <c r="I84" s="151"/>
    </row>
    <row r="85" spans="1:9" ht="15" customHeight="1">
      <c r="A85" s="386"/>
      <c r="B85" s="372"/>
      <c r="C85" s="374"/>
      <c r="D85" s="29" t="s">
        <v>67</v>
      </c>
      <c r="E85" s="151">
        <v>20000</v>
      </c>
      <c r="F85" s="85" t="s">
        <v>812</v>
      </c>
      <c r="G85" s="237">
        <f t="shared" si="4"/>
        <v>20000</v>
      </c>
      <c r="H85" s="151">
        <f t="shared" si="5"/>
        <v>0</v>
      </c>
      <c r="I85" s="151"/>
    </row>
    <row r="86" spans="1:9" ht="15" customHeight="1">
      <c r="A86" s="386"/>
      <c r="B86" s="372"/>
      <c r="C86" s="374"/>
      <c r="D86" s="268" t="s">
        <v>806</v>
      </c>
      <c r="E86" s="265">
        <v>0</v>
      </c>
      <c r="F86" s="263" t="s">
        <v>807</v>
      </c>
      <c r="G86" s="264">
        <f t="shared" ref="G86" si="9">EvalString(F86)</f>
        <v>20000</v>
      </c>
      <c r="H86" s="265">
        <f t="shared" ref="H86" si="10">G86-E86</f>
        <v>20000</v>
      </c>
      <c r="I86" s="265" t="s">
        <v>808</v>
      </c>
    </row>
    <row r="87" spans="1:9" ht="15" customHeight="1">
      <c r="A87" s="386"/>
      <c r="B87" s="372"/>
      <c r="C87" s="374"/>
      <c r="D87" s="268" t="s">
        <v>803</v>
      </c>
      <c r="E87" s="265">
        <v>0</v>
      </c>
      <c r="F87" s="263" t="s">
        <v>804</v>
      </c>
      <c r="G87" s="264">
        <f t="shared" ref="G87" si="11">EvalString(F87)</f>
        <v>22000</v>
      </c>
      <c r="H87" s="265">
        <f t="shared" ref="H87" si="12">G87-E87</f>
        <v>22000</v>
      </c>
      <c r="I87" s="265" t="s">
        <v>805</v>
      </c>
    </row>
    <row r="88" spans="1:9" ht="15" customHeight="1">
      <c r="A88" s="386"/>
      <c r="B88" s="372"/>
      <c r="C88" s="374"/>
      <c r="D88" s="29" t="s">
        <v>810</v>
      </c>
      <c r="E88" s="151">
        <v>6500</v>
      </c>
      <c r="F88" s="270" t="s">
        <v>809</v>
      </c>
      <c r="G88" s="237">
        <f t="shared" si="4"/>
        <v>7500</v>
      </c>
      <c r="H88" s="151">
        <f t="shared" si="5"/>
        <v>1000</v>
      </c>
      <c r="I88" s="151" t="s">
        <v>811</v>
      </c>
    </row>
    <row r="89" spans="1:9" ht="15" customHeight="1">
      <c r="A89" s="386"/>
      <c r="B89" s="372"/>
      <c r="C89" s="374"/>
      <c r="D89" s="29" t="s">
        <v>68</v>
      </c>
      <c r="E89" s="151">
        <v>3000</v>
      </c>
      <c r="F89" s="85" t="s">
        <v>366</v>
      </c>
      <c r="G89" s="237">
        <f t="shared" si="4"/>
        <v>3000</v>
      </c>
      <c r="H89" s="151">
        <f t="shared" si="5"/>
        <v>0</v>
      </c>
      <c r="I89" s="151"/>
    </row>
    <row r="90" spans="1:9" ht="15" customHeight="1">
      <c r="A90" s="386"/>
      <c r="B90" s="372"/>
      <c r="C90" s="374"/>
      <c r="D90" s="29" t="s">
        <v>69</v>
      </c>
      <c r="E90" s="151">
        <v>4000</v>
      </c>
      <c r="F90" s="85" t="s">
        <v>367</v>
      </c>
      <c r="G90" s="237">
        <f t="shared" si="4"/>
        <v>4000</v>
      </c>
      <c r="H90" s="151">
        <f t="shared" si="5"/>
        <v>0</v>
      </c>
      <c r="I90" s="151"/>
    </row>
    <row r="91" spans="1:9" ht="15" customHeight="1">
      <c r="A91" s="386"/>
      <c r="B91" s="372"/>
      <c r="C91" s="34" t="s">
        <v>70</v>
      </c>
      <c r="D91" s="29" t="s">
        <v>298</v>
      </c>
      <c r="E91" s="151">
        <v>12000</v>
      </c>
      <c r="F91" s="85" t="s">
        <v>549</v>
      </c>
      <c r="G91" s="237">
        <f t="shared" si="4"/>
        <v>12000</v>
      </c>
      <c r="H91" s="151">
        <f t="shared" si="5"/>
        <v>0</v>
      </c>
      <c r="I91" s="151"/>
    </row>
    <row r="92" spans="1:9" ht="15" customHeight="1">
      <c r="A92" s="386"/>
      <c r="B92" s="372"/>
      <c r="C92" s="377" t="s">
        <v>284</v>
      </c>
      <c r="D92" s="29" t="s">
        <v>285</v>
      </c>
      <c r="E92" s="151">
        <v>216000</v>
      </c>
      <c r="F92" s="86" t="s">
        <v>368</v>
      </c>
      <c r="G92" s="237">
        <f t="shared" si="4"/>
        <v>216000</v>
      </c>
      <c r="H92" s="151">
        <f t="shared" si="5"/>
        <v>0</v>
      </c>
      <c r="I92" s="151"/>
    </row>
    <row r="93" spans="1:9" ht="15" customHeight="1">
      <c r="A93" s="386"/>
      <c r="B93" s="372"/>
      <c r="C93" s="378"/>
      <c r="D93" s="29" t="s">
        <v>288</v>
      </c>
      <c r="E93" s="151">
        <v>120000</v>
      </c>
      <c r="F93" s="85" t="s">
        <v>369</v>
      </c>
      <c r="G93" s="237">
        <f t="shared" si="4"/>
        <v>120000</v>
      </c>
      <c r="H93" s="151">
        <f t="shared" si="5"/>
        <v>0</v>
      </c>
      <c r="I93" s="151"/>
    </row>
    <row r="94" spans="1:9" ht="15" customHeight="1">
      <c r="A94" s="386"/>
      <c r="B94" s="372"/>
      <c r="C94" s="34" t="s">
        <v>286</v>
      </c>
      <c r="D94" s="29" t="s">
        <v>287</v>
      </c>
      <c r="E94" s="151">
        <v>10000</v>
      </c>
      <c r="F94" s="85" t="s">
        <v>370</v>
      </c>
      <c r="G94" s="237">
        <f t="shared" si="4"/>
        <v>10000</v>
      </c>
      <c r="H94" s="151">
        <f t="shared" si="5"/>
        <v>0</v>
      </c>
      <c r="I94" s="151"/>
    </row>
    <row r="95" spans="1:9" ht="15" customHeight="1">
      <c r="A95" s="386"/>
      <c r="B95" s="372"/>
      <c r="C95" s="377" t="s">
        <v>71</v>
      </c>
      <c r="D95" s="29" t="s">
        <v>72</v>
      </c>
      <c r="E95" s="151">
        <v>120000</v>
      </c>
      <c r="F95" s="85" t="s">
        <v>372</v>
      </c>
      <c r="G95" s="237">
        <f t="shared" si="4"/>
        <v>120000</v>
      </c>
      <c r="H95" s="151">
        <f t="shared" si="5"/>
        <v>0</v>
      </c>
      <c r="I95" s="151"/>
    </row>
    <row r="96" spans="1:9" ht="15" customHeight="1">
      <c r="A96" s="386"/>
      <c r="B96" s="372"/>
      <c r="C96" s="384"/>
      <c r="D96" s="29" t="s">
        <v>73</v>
      </c>
      <c r="E96" s="151">
        <v>144000</v>
      </c>
      <c r="F96" s="85" t="s">
        <v>373</v>
      </c>
      <c r="G96" s="237">
        <f t="shared" si="4"/>
        <v>144000</v>
      </c>
      <c r="H96" s="151">
        <f t="shared" si="5"/>
        <v>0</v>
      </c>
      <c r="I96" s="151"/>
    </row>
    <row r="97" spans="1:9" ht="15" customHeight="1">
      <c r="A97" s="386"/>
      <c r="B97" s="373"/>
      <c r="C97" s="378"/>
      <c r="D97" s="91" t="s">
        <v>870</v>
      </c>
      <c r="E97" s="151">
        <v>10000</v>
      </c>
      <c r="F97" s="85" t="s">
        <v>871</v>
      </c>
      <c r="G97" s="237">
        <f t="shared" si="4"/>
        <v>40000</v>
      </c>
      <c r="H97" s="151">
        <f>G97-E97</f>
        <v>30000</v>
      </c>
      <c r="I97" s="151" t="s">
        <v>872</v>
      </c>
    </row>
    <row r="98" spans="1:9">
      <c r="A98" s="386"/>
      <c r="B98" s="379" t="s">
        <v>38</v>
      </c>
      <c r="C98" s="379"/>
      <c r="D98" s="379"/>
      <c r="E98" s="153">
        <v>2158620</v>
      </c>
      <c r="F98" s="87"/>
      <c r="G98" s="153">
        <f>SUM(G63:G97)</f>
        <v>2435700</v>
      </c>
      <c r="H98" s="153">
        <f>SUM(H63:H97)</f>
        <v>277080</v>
      </c>
      <c r="I98" s="153"/>
    </row>
    <row r="99" spans="1:9">
      <c r="A99" s="386"/>
      <c r="B99" s="376" t="s">
        <v>74</v>
      </c>
      <c r="C99" s="387" t="s">
        <v>75</v>
      </c>
      <c r="D99" s="29" t="s">
        <v>76</v>
      </c>
      <c r="E99" s="151">
        <v>4000</v>
      </c>
      <c r="F99" s="85" t="s">
        <v>504</v>
      </c>
      <c r="G99" s="237">
        <f t="shared" si="4"/>
        <v>4000</v>
      </c>
      <c r="H99" s="151">
        <f t="shared" si="5"/>
        <v>0</v>
      </c>
      <c r="I99" s="151"/>
    </row>
    <row r="100" spans="1:9">
      <c r="A100" s="386"/>
      <c r="B100" s="376"/>
      <c r="C100" s="387"/>
      <c r="D100" s="29" t="s">
        <v>570</v>
      </c>
      <c r="E100" s="151">
        <v>4600</v>
      </c>
      <c r="F100" s="270" t="s">
        <v>845</v>
      </c>
      <c r="G100" s="237">
        <f t="shared" si="4"/>
        <v>2000</v>
      </c>
      <c r="H100" s="151">
        <f t="shared" si="5"/>
        <v>-2600</v>
      </c>
      <c r="I100" s="151" t="s">
        <v>846</v>
      </c>
    </row>
    <row r="101" spans="1:9">
      <c r="A101" s="386"/>
      <c r="B101" s="376"/>
      <c r="C101" s="387"/>
      <c r="D101" s="29" t="s">
        <v>77</v>
      </c>
      <c r="E101" s="151">
        <v>2000</v>
      </c>
      <c r="F101" s="85" t="s">
        <v>489</v>
      </c>
      <c r="G101" s="237">
        <f t="shared" si="4"/>
        <v>2000</v>
      </c>
      <c r="H101" s="151">
        <f t="shared" si="5"/>
        <v>0</v>
      </c>
      <c r="I101" s="151"/>
    </row>
    <row r="102" spans="1:9">
      <c r="A102" s="386"/>
      <c r="B102" s="376"/>
      <c r="C102" s="387"/>
      <c r="D102" s="29" t="s">
        <v>78</v>
      </c>
      <c r="E102" s="151">
        <v>2000</v>
      </c>
      <c r="F102" s="85" t="s">
        <v>503</v>
      </c>
      <c r="G102" s="237">
        <f t="shared" si="4"/>
        <v>2000</v>
      </c>
      <c r="H102" s="151">
        <f t="shared" si="5"/>
        <v>0</v>
      </c>
      <c r="I102" s="151"/>
    </row>
    <row r="103" spans="1:9">
      <c r="A103" s="386"/>
      <c r="B103" s="376"/>
      <c r="C103" s="385" t="s">
        <v>600</v>
      </c>
      <c r="D103" s="29" t="s">
        <v>80</v>
      </c>
      <c r="E103" s="151">
        <v>7000</v>
      </c>
      <c r="F103" s="270" t="s">
        <v>689</v>
      </c>
      <c r="G103" s="237">
        <f t="shared" si="4"/>
        <v>8000</v>
      </c>
      <c r="H103" s="151">
        <f t="shared" si="5"/>
        <v>1000</v>
      </c>
      <c r="I103" s="151" t="s">
        <v>690</v>
      </c>
    </row>
    <row r="104" spans="1:9">
      <c r="A104" s="386"/>
      <c r="B104" s="376"/>
      <c r="C104" s="384"/>
      <c r="D104" s="268" t="s">
        <v>691</v>
      </c>
      <c r="E104" s="265">
        <v>0</v>
      </c>
      <c r="F104" s="263" t="s">
        <v>886</v>
      </c>
      <c r="G104" s="264">
        <f t="shared" ref="G104:G107" si="13">EvalString(F104)</f>
        <v>4000</v>
      </c>
      <c r="H104" s="265">
        <f t="shared" si="5"/>
        <v>4000</v>
      </c>
      <c r="I104" s="265" t="s">
        <v>692</v>
      </c>
    </row>
    <row r="105" spans="1:9">
      <c r="A105" s="386"/>
      <c r="B105" s="376"/>
      <c r="C105" s="384"/>
      <c r="D105" s="268" t="s">
        <v>693</v>
      </c>
      <c r="E105" s="265">
        <v>0</v>
      </c>
      <c r="F105" s="263" t="s">
        <v>694</v>
      </c>
      <c r="G105" s="264">
        <f t="shared" si="13"/>
        <v>3000</v>
      </c>
      <c r="H105" s="265">
        <f t="shared" si="5"/>
        <v>3000</v>
      </c>
      <c r="I105" s="265" t="s">
        <v>695</v>
      </c>
    </row>
    <row r="106" spans="1:9">
      <c r="A106" s="386"/>
      <c r="B106" s="376"/>
      <c r="C106" s="384"/>
      <c r="D106" s="268" t="s">
        <v>696</v>
      </c>
      <c r="E106" s="265">
        <v>0</v>
      </c>
      <c r="F106" s="263" t="s">
        <v>697</v>
      </c>
      <c r="G106" s="264">
        <f t="shared" si="13"/>
        <v>5000</v>
      </c>
      <c r="H106" s="265">
        <f t="shared" si="5"/>
        <v>5000</v>
      </c>
      <c r="I106" s="265" t="s">
        <v>695</v>
      </c>
    </row>
    <row r="107" spans="1:9">
      <c r="A107" s="386"/>
      <c r="B107" s="376"/>
      <c r="C107" s="378"/>
      <c r="D107" s="268" t="s">
        <v>698</v>
      </c>
      <c r="E107" s="265">
        <v>0</v>
      </c>
      <c r="F107" s="263" t="s">
        <v>689</v>
      </c>
      <c r="G107" s="264">
        <f t="shared" si="13"/>
        <v>8000</v>
      </c>
      <c r="H107" s="265">
        <f t="shared" si="5"/>
        <v>8000</v>
      </c>
      <c r="I107" s="265" t="s">
        <v>695</v>
      </c>
    </row>
    <row r="108" spans="1:9">
      <c r="A108" s="386"/>
      <c r="B108" s="376"/>
      <c r="C108" s="374" t="s">
        <v>81</v>
      </c>
      <c r="D108" s="205" t="s">
        <v>79</v>
      </c>
      <c r="E108" s="151">
        <v>3000</v>
      </c>
      <c r="F108" s="270" t="s">
        <v>754</v>
      </c>
      <c r="G108" s="237">
        <f t="shared" si="4"/>
        <v>4800</v>
      </c>
      <c r="H108" s="151">
        <f t="shared" si="5"/>
        <v>1800</v>
      </c>
      <c r="I108" s="151" t="s">
        <v>660</v>
      </c>
    </row>
    <row r="109" spans="1:9">
      <c r="A109" s="386"/>
      <c r="B109" s="376"/>
      <c r="C109" s="374"/>
      <c r="D109" s="274" t="s">
        <v>755</v>
      </c>
      <c r="E109" s="275">
        <v>0</v>
      </c>
      <c r="F109" s="276" t="s">
        <v>544</v>
      </c>
      <c r="G109" s="264">
        <f t="shared" ref="G109" si="14">EvalString(F109)</f>
        <v>2000</v>
      </c>
      <c r="H109" s="265">
        <f t="shared" ref="H109" si="15">G109-E109</f>
        <v>2000</v>
      </c>
      <c r="I109" s="275" t="s">
        <v>756</v>
      </c>
    </row>
    <row r="110" spans="1:9">
      <c r="A110" s="386"/>
      <c r="B110" s="376"/>
      <c r="C110" s="374"/>
      <c r="D110" s="205" t="s">
        <v>435</v>
      </c>
      <c r="E110" s="151">
        <v>2000</v>
      </c>
      <c r="F110" s="85" t="s">
        <v>545</v>
      </c>
      <c r="G110" s="237">
        <f t="shared" si="4"/>
        <v>2000</v>
      </c>
      <c r="H110" s="151">
        <f t="shared" si="5"/>
        <v>0</v>
      </c>
      <c r="I110" s="151"/>
    </row>
    <row r="111" spans="1:9">
      <c r="A111" s="386"/>
      <c r="B111" s="376"/>
      <c r="C111" s="374"/>
      <c r="D111" s="205" t="s">
        <v>436</v>
      </c>
      <c r="E111" s="151">
        <v>2000</v>
      </c>
      <c r="F111" s="85" t="s">
        <v>544</v>
      </c>
      <c r="G111" s="237">
        <f t="shared" si="4"/>
        <v>2000</v>
      </c>
      <c r="H111" s="151">
        <f t="shared" si="5"/>
        <v>0</v>
      </c>
      <c r="I111" s="151"/>
    </row>
    <row r="112" spans="1:9">
      <c r="A112" s="386"/>
      <c r="B112" s="376"/>
      <c r="C112" s="374"/>
      <c r="D112" s="206" t="s">
        <v>437</v>
      </c>
      <c r="E112" s="151">
        <v>6000</v>
      </c>
      <c r="F112" s="85" t="s">
        <v>543</v>
      </c>
      <c r="G112" s="237">
        <f t="shared" si="4"/>
        <v>6000</v>
      </c>
      <c r="H112" s="151">
        <f t="shared" si="5"/>
        <v>0</v>
      </c>
      <c r="I112" s="151"/>
    </row>
    <row r="113" spans="1:9">
      <c r="A113" s="386"/>
      <c r="B113" s="376"/>
      <c r="C113" s="374"/>
      <c r="D113" s="268" t="s">
        <v>794</v>
      </c>
      <c r="E113" s="265">
        <v>0</v>
      </c>
      <c r="F113" s="263" t="s">
        <v>795</v>
      </c>
      <c r="G113" s="264">
        <f t="shared" ref="G113" si="16">EvalString(F113)</f>
        <v>3000</v>
      </c>
      <c r="H113" s="265">
        <f t="shared" si="5"/>
        <v>3000</v>
      </c>
      <c r="I113" s="265"/>
    </row>
    <row r="114" spans="1:9">
      <c r="A114" s="386"/>
      <c r="B114" s="376"/>
      <c r="C114" s="374"/>
      <c r="D114" s="206" t="s">
        <v>438</v>
      </c>
      <c r="E114" s="151">
        <v>3000</v>
      </c>
      <c r="F114" s="85" t="s">
        <v>551</v>
      </c>
      <c r="G114" s="237">
        <f t="shared" si="4"/>
        <v>3000</v>
      </c>
      <c r="H114" s="151">
        <f t="shared" si="5"/>
        <v>0</v>
      </c>
      <c r="I114" s="151"/>
    </row>
    <row r="115" spans="1:9">
      <c r="A115" s="386"/>
      <c r="B115" s="376"/>
      <c r="C115" s="374"/>
      <c r="D115" s="206" t="s">
        <v>82</v>
      </c>
      <c r="E115" s="151">
        <v>5000</v>
      </c>
      <c r="F115" s="85" t="s">
        <v>550</v>
      </c>
      <c r="G115" s="237">
        <f t="shared" si="4"/>
        <v>5000</v>
      </c>
      <c r="H115" s="151">
        <f t="shared" si="5"/>
        <v>0</v>
      </c>
      <c r="I115" s="151"/>
    </row>
    <row r="116" spans="1:9">
      <c r="A116" s="386"/>
      <c r="B116" s="376"/>
      <c r="C116" s="34" t="s">
        <v>83</v>
      </c>
      <c r="D116" s="29" t="s">
        <v>84</v>
      </c>
      <c r="E116" s="151">
        <v>600</v>
      </c>
      <c r="F116" s="270" t="s">
        <v>847</v>
      </c>
      <c r="G116" s="237">
        <f t="shared" si="4"/>
        <v>1000</v>
      </c>
      <c r="H116" s="151">
        <f t="shared" si="5"/>
        <v>400</v>
      </c>
      <c r="I116" s="151"/>
    </row>
    <row r="117" spans="1:9">
      <c r="A117" s="386"/>
      <c r="B117" s="376"/>
      <c r="C117" s="34" t="s">
        <v>85</v>
      </c>
      <c r="D117" s="29" t="s">
        <v>84</v>
      </c>
      <c r="E117" s="151">
        <v>2100</v>
      </c>
      <c r="F117" s="270" t="s">
        <v>699</v>
      </c>
      <c r="G117" s="237">
        <f t="shared" si="4"/>
        <v>4000</v>
      </c>
      <c r="H117" s="151">
        <f t="shared" si="5"/>
        <v>1900</v>
      </c>
      <c r="I117" s="151" t="s">
        <v>700</v>
      </c>
    </row>
    <row r="118" spans="1:9">
      <c r="A118" s="386"/>
      <c r="B118" s="376"/>
      <c r="C118" s="34" t="s">
        <v>86</v>
      </c>
      <c r="D118" s="206" t="s">
        <v>439</v>
      </c>
      <c r="E118" s="151">
        <v>3600</v>
      </c>
      <c r="F118" s="270" t="s">
        <v>848</v>
      </c>
      <c r="G118" s="237">
        <f t="shared" si="4"/>
        <v>6000</v>
      </c>
      <c r="H118" s="151">
        <f t="shared" si="5"/>
        <v>2400</v>
      </c>
      <c r="I118" s="151"/>
    </row>
    <row r="119" spans="1:9">
      <c r="A119" s="386"/>
      <c r="B119" s="376"/>
      <c r="C119" s="374" t="s">
        <v>87</v>
      </c>
      <c r="D119" s="29" t="s">
        <v>88</v>
      </c>
      <c r="E119" s="151">
        <v>1500</v>
      </c>
      <c r="F119" s="270" t="s">
        <v>524</v>
      </c>
      <c r="G119" s="237">
        <f t="shared" si="4"/>
        <v>3000</v>
      </c>
      <c r="H119" s="151">
        <f t="shared" si="5"/>
        <v>1500</v>
      </c>
      <c r="I119" s="151" t="s">
        <v>701</v>
      </c>
    </row>
    <row r="120" spans="1:9">
      <c r="A120" s="386"/>
      <c r="B120" s="376"/>
      <c r="C120" s="374"/>
      <c r="D120" s="268" t="s">
        <v>702</v>
      </c>
      <c r="E120" s="265">
        <v>0</v>
      </c>
      <c r="F120" s="263" t="s">
        <v>703</v>
      </c>
      <c r="G120" s="264">
        <f t="shared" ref="G120" si="17">EvalString(F120)</f>
        <v>2000</v>
      </c>
      <c r="H120" s="265">
        <f t="shared" si="5"/>
        <v>2000</v>
      </c>
      <c r="I120" s="265" t="s">
        <v>704</v>
      </c>
    </row>
    <row r="121" spans="1:9">
      <c r="A121" s="386"/>
      <c r="B121" s="376"/>
      <c r="C121" s="374"/>
      <c r="D121" s="210" t="s">
        <v>557</v>
      </c>
      <c r="E121" s="151">
        <v>1000</v>
      </c>
      <c r="F121" s="270" t="s">
        <v>705</v>
      </c>
      <c r="G121" s="237">
        <f t="shared" si="4"/>
        <v>0</v>
      </c>
      <c r="H121" s="151">
        <f t="shared" si="5"/>
        <v>-1000</v>
      </c>
      <c r="I121" s="151" t="s">
        <v>706</v>
      </c>
    </row>
    <row r="122" spans="1:9">
      <c r="A122" s="386"/>
      <c r="B122" s="376"/>
      <c r="C122" s="374" t="s">
        <v>89</v>
      </c>
      <c r="D122" s="206" t="s">
        <v>467</v>
      </c>
      <c r="E122" s="151">
        <v>1000</v>
      </c>
      <c r="F122" s="85" t="s">
        <v>490</v>
      </c>
      <c r="G122" s="237">
        <f t="shared" si="4"/>
        <v>1000</v>
      </c>
      <c r="H122" s="151">
        <f t="shared" si="5"/>
        <v>0</v>
      </c>
      <c r="I122" s="151"/>
    </row>
    <row r="123" spans="1:9">
      <c r="A123" s="386"/>
      <c r="B123" s="376"/>
      <c r="C123" s="374"/>
      <c r="D123" s="206" t="s">
        <v>554</v>
      </c>
      <c r="E123" s="151">
        <v>1000</v>
      </c>
      <c r="F123" s="85" t="s">
        <v>555</v>
      </c>
      <c r="G123" s="237">
        <f t="shared" si="4"/>
        <v>1000</v>
      </c>
      <c r="H123" s="151">
        <f t="shared" si="5"/>
        <v>0</v>
      </c>
      <c r="I123" s="151"/>
    </row>
    <row r="124" spans="1:9">
      <c r="A124" s="386"/>
      <c r="B124" s="376"/>
      <c r="C124" s="385" t="s">
        <v>90</v>
      </c>
      <c r="D124" s="29" t="s">
        <v>91</v>
      </c>
      <c r="E124" s="151">
        <v>5000</v>
      </c>
      <c r="F124" s="270" t="s">
        <v>707</v>
      </c>
      <c r="G124" s="237">
        <f t="shared" si="4"/>
        <v>10000</v>
      </c>
      <c r="H124" s="151">
        <f t="shared" si="5"/>
        <v>5000</v>
      </c>
      <c r="I124" s="151" t="s">
        <v>709</v>
      </c>
    </row>
    <row r="125" spans="1:9">
      <c r="A125" s="386"/>
      <c r="B125" s="376"/>
      <c r="C125" s="384"/>
      <c r="D125" s="29" t="s">
        <v>92</v>
      </c>
      <c r="E125" s="151">
        <v>4000</v>
      </c>
      <c r="F125" s="270" t="s">
        <v>708</v>
      </c>
      <c r="G125" s="237">
        <f t="shared" si="4"/>
        <v>8000</v>
      </c>
      <c r="H125" s="151">
        <f t="shared" si="5"/>
        <v>4000</v>
      </c>
      <c r="I125" s="151" t="s">
        <v>710</v>
      </c>
    </row>
    <row r="126" spans="1:9">
      <c r="A126" s="386"/>
      <c r="B126" s="376"/>
      <c r="C126" s="384"/>
      <c r="D126" s="216" t="s">
        <v>556</v>
      </c>
      <c r="E126" s="151">
        <v>1000</v>
      </c>
      <c r="F126" s="270" t="s">
        <v>495</v>
      </c>
      <c r="G126" s="237">
        <f t="shared" si="4"/>
        <v>0</v>
      </c>
      <c r="H126" s="151">
        <f t="shared" si="5"/>
        <v>-1000</v>
      </c>
      <c r="I126" s="151" t="s">
        <v>706</v>
      </c>
    </row>
    <row r="127" spans="1:9">
      <c r="A127" s="386"/>
      <c r="B127" s="376"/>
      <c r="C127" s="384"/>
      <c r="D127" s="268" t="s">
        <v>711</v>
      </c>
      <c r="E127" s="265">
        <v>0</v>
      </c>
      <c r="F127" s="263" t="s">
        <v>712</v>
      </c>
      <c r="G127" s="264">
        <f t="shared" ref="G127:G128" si="18">EvalString(F127)</f>
        <v>3000</v>
      </c>
      <c r="H127" s="265">
        <f t="shared" si="5"/>
        <v>3000</v>
      </c>
      <c r="I127" s="265" t="s">
        <v>713</v>
      </c>
    </row>
    <row r="128" spans="1:9">
      <c r="A128" s="386"/>
      <c r="B128" s="376"/>
      <c r="C128" s="378"/>
      <c r="D128" s="268" t="s">
        <v>714</v>
      </c>
      <c r="E128" s="265">
        <v>0</v>
      </c>
      <c r="F128" s="263" t="s">
        <v>715</v>
      </c>
      <c r="G128" s="264">
        <f t="shared" si="18"/>
        <v>3000</v>
      </c>
      <c r="H128" s="265">
        <f t="shared" si="5"/>
        <v>3000</v>
      </c>
      <c r="I128" s="265" t="s">
        <v>716</v>
      </c>
    </row>
    <row r="129" spans="1:9">
      <c r="A129" s="386"/>
      <c r="B129" s="376"/>
      <c r="C129" s="374" t="s">
        <v>93</v>
      </c>
      <c r="D129" s="216" t="s">
        <v>94</v>
      </c>
      <c r="E129" s="151">
        <v>10000</v>
      </c>
      <c r="F129" s="270" t="s">
        <v>762</v>
      </c>
      <c r="G129" s="237">
        <f t="shared" si="4"/>
        <v>7000</v>
      </c>
      <c r="H129" s="151">
        <f t="shared" si="5"/>
        <v>-3000</v>
      </c>
      <c r="I129" s="151"/>
    </row>
    <row r="130" spans="1:9">
      <c r="A130" s="386"/>
      <c r="B130" s="376"/>
      <c r="C130" s="374"/>
      <c r="D130" s="216" t="s">
        <v>92</v>
      </c>
      <c r="E130" s="151">
        <v>5000</v>
      </c>
      <c r="F130" s="270" t="s">
        <v>763</v>
      </c>
      <c r="G130" s="237">
        <f t="shared" si="4"/>
        <v>10000</v>
      </c>
      <c r="H130" s="151">
        <f t="shared" si="5"/>
        <v>5000</v>
      </c>
      <c r="I130" s="151"/>
    </row>
    <row r="131" spans="1:9">
      <c r="A131" s="386"/>
      <c r="B131" s="376"/>
      <c r="C131" s="374"/>
      <c r="D131" s="216" t="s">
        <v>152</v>
      </c>
      <c r="E131" s="151">
        <v>5000</v>
      </c>
      <c r="F131" s="270" t="s">
        <v>764</v>
      </c>
      <c r="G131" s="237">
        <f t="shared" si="4"/>
        <v>2000</v>
      </c>
      <c r="H131" s="151">
        <f t="shared" si="5"/>
        <v>-3000</v>
      </c>
      <c r="I131" s="151"/>
    </row>
    <row r="132" spans="1:9">
      <c r="A132" s="386"/>
      <c r="B132" s="376"/>
      <c r="C132" s="374"/>
      <c r="D132" s="216" t="s">
        <v>468</v>
      </c>
      <c r="E132" s="151">
        <v>10000</v>
      </c>
      <c r="F132" s="85" t="s">
        <v>509</v>
      </c>
      <c r="G132" s="237">
        <f t="shared" si="4"/>
        <v>10000</v>
      </c>
      <c r="H132" s="151">
        <f t="shared" si="5"/>
        <v>0</v>
      </c>
      <c r="I132" s="151"/>
    </row>
    <row r="133" spans="1:9">
      <c r="A133" s="386"/>
      <c r="B133" s="376"/>
      <c r="C133" s="374"/>
      <c r="D133" s="216" t="s">
        <v>553</v>
      </c>
      <c r="E133" s="151">
        <v>1000</v>
      </c>
      <c r="F133" s="270" t="s">
        <v>765</v>
      </c>
      <c r="G133" s="237">
        <f t="shared" si="4"/>
        <v>2000</v>
      </c>
      <c r="H133" s="151">
        <f t="shared" si="5"/>
        <v>1000</v>
      </c>
      <c r="I133" s="151"/>
    </row>
    <row r="134" spans="1:9">
      <c r="A134" s="386"/>
      <c r="B134" s="376"/>
      <c r="C134" s="374" t="s">
        <v>95</v>
      </c>
      <c r="D134" s="216" t="s">
        <v>96</v>
      </c>
      <c r="E134" s="151">
        <v>2500</v>
      </c>
      <c r="F134" s="85" t="s">
        <v>546</v>
      </c>
      <c r="G134" s="237">
        <f t="shared" ref="G134:G196" si="19">EvalString(F134)</f>
        <v>2500</v>
      </c>
      <c r="H134" s="151">
        <f t="shared" si="5"/>
        <v>0</v>
      </c>
      <c r="I134" s="151"/>
    </row>
    <row r="135" spans="1:9">
      <c r="A135" s="386"/>
      <c r="B135" s="376"/>
      <c r="C135" s="374"/>
      <c r="D135" s="216" t="s">
        <v>431</v>
      </c>
      <c r="E135" s="151">
        <v>6000</v>
      </c>
      <c r="F135" s="270" t="s">
        <v>717</v>
      </c>
      <c r="G135" s="237">
        <f t="shared" si="19"/>
        <v>9000</v>
      </c>
      <c r="H135" s="151">
        <f t="shared" si="5"/>
        <v>3000</v>
      </c>
      <c r="I135" s="151" t="s">
        <v>718</v>
      </c>
    </row>
    <row r="136" spans="1:9" s="33" customFormat="1">
      <c r="A136" s="386"/>
      <c r="B136" s="376"/>
      <c r="C136" s="374" t="s">
        <v>97</v>
      </c>
      <c r="D136" s="216" t="s">
        <v>440</v>
      </c>
      <c r="E136" s="151">
        <v>25000</v>
      </c>
      <c r="F136" s="85" t="s">
        <v>558</v>
      </c>
      <c r="G136" s="237">
        <f t="shared" si="19"/>
        <v>25000</v>
      </c>
      <c r="H136" s="151">
        <f t="shared" si="5"/>
        <v>0</v>
      </c>
      <c r="I136" s="151"/>
    </row>
    <row r="137" spans="1:9" s="33" customFormat="1">
      <c r="A137" s="386"/>
      <c r="B137" s="376"/>
      <c r="C137" s="374"/>
      <c r="D137" s="279" t="s">
        <v>796</v>
      </c>
      <c r="E137" s="280">
        <v>0</v>
      </c>
      <c r="F137" s="281" t="s">
        <v>797</v>
      </c>
      <c r="G137" s="282">
        <v>6000</v>
      </c>
      <c r="H137" s="280">
        <v>6000</v>
      </c>
      <c r="I137" s="265"/>
    </row>
    <row r="138" spans="1:9">
      <c r="A138" s="386"/>
      <c r="B138" s="376"/>
      <c r="C138" s="374"/>
      <c r="D138" s="216" t="s">
        <v>96</v>
      </c>
      <c r="E138" s="151">
        <v>7500</v>
      </c>
      <c r="F138" s="270" t="s">
        <v>772</v>
      </c>
      <c r="G138" s="237">
        <f t="shared" si="19"/>
        <v>15000</v>
      </c>
      <c r="H138" s="151">
        <f t="shared" si="5"/>
        <v>7500</v>
      </c>
      <c r="I138" s="151"/>
    </row>
    <row r="139" spans="1:9">
      <c r="A139" s="386"/>
      <c r="B139" s="376"/>
      <c r="C139" s="374" t="s">
        <v>98</v>
      </c>
      <c r="D139" s="216" t="s">
        <v>99</v>
      </c>
      <c r="E139" s="151">
        <v>3000</v>
      </c>
      <c r="F139" s="85" t="s">
        <v>488</v>
      </c>
      <c r="G139" s="237">
        <f t="shared" si="19"/>
        <v>3000</v>
      </c>
      <c r="H139" s="151">
        <f t="shared" si="5"/>
        <v>0</v>
      </c>
      <c r="I139" s="151"/>
    </row>
    <row r="140" spans="1:9">
      <c r="A140" s="386"/>
      <c r="B140" s="376"/>
      <c r="C140" s="374"/>
      <c r="D140" s="216" t="s">
        <v>100</v>
      </c>
      <c r="E140" s="151">
        <v>2400</v>
      </c>
      <c r="F140" s="85" t="s">
        <v>559</v>
      </c>
      <c r="G140" s="237">
        <f t="shared" si="19"/>
        <v>2400</v>
      </c>
      <c r="H140" s="151">
        <f t="shared" si="5"/>
        <v>0</v>
      </c>
      <c r="I140" s="151"/>
    </row>
    <row r="141" spans="1:9">
      <c r="A141" s="386"/>
      <c r="B141" s="376"/>
      <c r="C141" s="374"/>
      <c r="D141" s="216" t="s">
        <v>101</v>
      </c>
      <c r="E141" s="151">
        <v>2000</v>
      </c>
      <c r="F141" s="85" t="s">
        <v>489</v>
      </c>
      <c r="G141" s="237">
        <f t="shared" si="19"/>
        <v>2000</v>
      </c>
      <c r="H141" s="151">
        <f t="shared" si="5"/>
        <v>0</v>
      </c>
      <c r="I141" s="151"/>
    </row>
    <row r="142" spans="1:9">
      <c r="A142" s="386"/>
      <c r="B142" s="376"/>
      <c r="C142" s="374"/>
      <c r="D142" s="216" t="s">
        <v>102</v>
      </c>
      <c r="E142" s="151">
        <v>2000</v>
      </c>
      <c r="F142" s="85" t="s">
        <v>487</v>
      </c>
      <c r="G142" s="237">
        <f t="shared" si="19"/>
        <v>2000</v>
      </c>
      <c r="H142" s="151">
        <f t="shared" si="5"/>
        <v>0</v>
      </c>
      <c r="I142" s="151"/>
    </row>
    <row r="143" spans="1:9">
      <c r="A143" s="386"/>
      <c r="B143" s="376"/>
      <c r="C143" s="393" t="s">
        <v>103</v>
      </c>
      <c r="D143" s="216" t="s">
        <v>432</v>
      </c>
      <c r="E143" s="151">
        <v>6400</v>
      </c>
      <c r="F143" s="270" t="s">
        <v>719</v>
      </c>
      <c r="G143" s="237">
        <f t="shared" si="19"/>
        <v>5000</v>
      </c>
      <c r="H143" s="151">
        <f t="shared" ref="H143:H215" si="20">G143-E143</f>
        <v>-1400</v>
      </c>
      <c r="I143" s="151" t="s">
        <v>720</v>
      </c>
    </row>
    <row r="144" spans="1:9">
      <c r="A144" s="386"/>
      <c r="B144" s="376"/>
      <c r="C144" s="382"/>
      <c r="D144" s="216" t="s">
        <v>99</v>
      </c>
      <c r="E144" s="151">
        <v>4000</v>
      </c>
      <c r="F144" s="85" t="s">
        <v>510</v>
      </c>
      <c r="G144" s="237">
        <f t="shared" si="19"/>
        <v>4000</v>
      </c>
      <c r="H144" s="151">
        <f t="shared" si="20"/>
        <v>0</v>
      </c>
      <c r="I144" s="151"/>
    </row>
    <row r="145" spans="1:9" ht="15" customHeight="1">
      <c r="A145" s="386"/>
      <c r="B145" s="376"/>
      <c r="C145" s="382"/>
      <c r="D145" s="268" t="s">
        <v>750</v>
      </c>
      <c r="E145" s="265">
        <v>0</v>
      </c>
      <c r="F145" s="263" t="s">
        <v>746</v>
      </c>
      <c r="G145" s="264">
        <f t="shared" si="19"/>
        <v>20000</v>
      </c>
      <c r="H145" s="265">
        <f t="shared" si="20"/>
        <v>20000</v>
      </c>
      <c r="I145" s="265" t="s">
        <v>747</v>
      </c>
    </row>
    <row r="146" spans="1:9" ht="15" customHeight="1">
      <c r="A146" s="386"/>
      <c r="B146" s="376"/>
      <c r="C146" s="382"/>
      <c r="D146" s="268" t="s">
        <v>751</v>
      </c>
      <c r="E146" s="265">
        <v>0</v>
      </c>
      <c r="F146" s="263" t="s">
        <v>748</v>
      </c>
      <c r="G146" s="264">
        <f t="shared" si="19"/>
        <v>12000</v>
      </c>
      <c r="H146" s="265">
        <f t="shared" si="20"/>
        <v>12000</v>
      </c>
      <c r="I146" s="265" t="s">
        <v>749</v>
      </c>
    </row>
    <row r="147" spans="1:9" ht="15" customHeight="1">
      <c r="A147" s="386"/>
      <c r="B147" s="376"/>
      <c r="C147" s="383"/>
      <c r="D147" s="216" t="s">
        <v>140</v>
      </c>
      <c r="E147" s="151">
        <v>10000</v>
      </c>
      <c r="F147" s="85" t="s">
        <v>522</v>
      </c>
      <c r="G147" s="237">
        <f>EvalString(F147)</f>
        <v>10000</v>
      </c>
      <c r="H147" s="151">
        <f>G147-E147</f>
        <v>0</v>
      </c>
      <c r="I147" s="151" t="s">
        <v>770</v>
      </c>
    </row>
    <row r="148" spans="1:9" ht="15" customHeight="1">
      <c r="A148" s="386"/>
      <c r="B148" s="376"/>
      <c r="C148" s="266" t="s">
        <v>769</v>
      </c>
      <c r="D148" s="268" t="s">
        <v>767</v>
      </c>
      <c r="E148" s="265">
        <v>0</v>
      </c>
      <c r="F148" s="263" t="s">
        <v>768</v>
      </c>
      <c r="G148" s="264">
        <f t="shared" ref="G148" si="21">EvalString(F148)</f>
        <v>2000</v>
      </c>
      <c r="H148" s="265">
        <f t="shared" ref="H148" si="22">G148-E148</f>
        <v>2000</v>
      </c>
      <c r="I148" s="265" t="s">
        <v>771</v>
      </c>
    </row>
    <row r="149" spans="1:9">
      <c r="A149" s="386"/>
      <c r="B149" s="376"/>
      <c r="C149" s="381" t="s">
        <v>104</v>
      </c>
      <c r="D149" s="216" t="s">
        <v>105</v>
      </c>
      <c r="E149" s="151">
        <v>1250</v>
      </c>
      <c r="F149" s="270" t="s">
        <v>721</v>
      </c>
      <c r="G149" s="237">
        <f t="shared" si="19"/>
        <v>1500</v>
      </c>
      <c r="H149" s="151">
        <f t="shared" si="20"/>
        <v>250</v>
      </c>
      <c r="I149" s="151" t="s">
        <v>722</v>
      </c>
    </row>
    <row r="150" spans="1:9">
      <c r="A150" s="386"/>
      <c r="B150" s="376"/>
      <c r="C150" s="382"/>
      <c r="D150" s="168" t="s">
        <v>106</v>
      </c>
      <c r="E150" s="151">
        <v>1000</v>
      </c>
      <c r="F150" s="270" t="s">
        <v>723</v>
      </c>
      <c r="G150" s="237">
        <f t="shared" si="19"/>
        <v>1500</v>
      </c>
      <c r="H150" s="151">
        <f t="shared" si="20"/>
        <v>500</v>
      </c>
      <c r="I150" s="151"/>
    </row>
    <row r="151" spans="1:9">
      <c r="A151" s="386"/>
      <c r="B151" s="376"/>
      <c r="C151" s="382"/>
      <c r="D151" s="168" t="s">
        <v>107</v>
      </c>
      <c r="E151" s="151">
        <v>2000</v>
      </c>
      <c r="F151" s="207" t="s">
        <v>491</v>
      </c>
      <c r="G151" s="237">
        <f t="shared" si="19"/>
        <v>2000</v>
      </c>
      <c r="H151" s="151">
        <f t="shared" si="20"/>
        <v>0</v>
      </c>
      <c r="I151" s="151"/>
    </row>
    <row r="152" spans="1:9">
      <c r="A152" s="386"/>
      <c r="B152" s="376"/>
      <c r="C152" s="382"/>
      <c r="D152" s="268" t="s">
        <v>849</v>
      </c>
      <c r="E152" s="265">
        <v>0</v>
      </c>
      <c r="F152" s="263" t="s">
        <v>724</v>
      </c>
      <c r="G152" s="264">
        <f t="shared" ref="G152" si="23">EvalString(F152)</f>
        <v>2000</v>
      </c>
      <c r="H152" s="265">
        <f t="shared" si="20"/>
        <v>2000</v>
      </c>
      <c r="I152" s="265" t="s">
        <v>850</v>
      </c>
    </row>
    <row r="153" spans="1:9">
      <c r="A153" s="386"/>
      <c r="B153" s="376"/>
      <c r="C153" s="383"/>
      <c r="D153" s="168" t="s">
        <v>290</v>
      </c>
      <c r="E153" s="151">
        <v>1600</v>
      </c>
      <c r="F153" s="270" t="s">
        <v>725</v>
      </c>
      <c r="G153" s="237">
        <f t="shared" si="19"/>
        <v>3200</v>
      </c>
      <c r="H153" s="151">
        <f t="shared" si="20"/>
        <v>1600</v>
      </c>
      <c r="I153" s="151" t="s">
        <v>726</v>
      </c>
    </row>
    <row r="154" spans="1:9" ht="15.75" customHeight="1">
      <c r="A154" s="386"/>
      <c r="B154" s="376"/>
      <c r="C154" s="385" t="s">
        <v>108</v>
      </c>
      <c r="D154" s="168" t="s">
        <v>109</v>
      </c>
      <c r="E154" s="151">
        <v>3500</v>
      </c>
      <c r="F154" s="270" t="s">
        <v>727</v>
      </c>
      <c r="G154" s="237">
        <f t="shared" si="19"/>
        <v>4800</v>
      </c>
      <c r="H154" s="151">
        <f t="shared" si="20"/>
        <v>1300</v>
      </c>
      <c r="I154" s="151" t="s">
        <v>730</v>
      </c>
    </row>
    <row r="155" spans="1:9" ht="15.75" customHeight="1">
      <c r="A155" s="386"/>
      <c r="B155" s="376"/>
      <c r="C155" s="384"/>
      <c r="D155" s="168" t="s">
        <v>110</v>
      </c>
      <c r="E155" s="151">
        <v>3500</v>
      </c>
      <c r="F155" s="85" t="s">
        <v>699</v>
      </c>
      <c r="G155" s="237">
        <f t="shared" si="19"/>
        <v>4000</v>
      </c>
      <c r="H155" s="151">
        <f t="shared" si="20"/>
        <v>500</v>
      </c>
      <c r="I155" s="151"/>
    </row>
    <row r="156" spans="1:9" ht="15.75" customHeight="1">
      <c r="A156" s="386"/>
      <c r="B156" s="376"/>
      <c r="C156" s="384"/>
      <c r="D156" s="168" t="s">
        <v>433</v>
      </c>
      <c r="E156" s="151">
        <v>5000</v>
      </c>
      <c r="F156" s="85" t="s">
        <v>507</v>
      </c>
      <c r="G156" s="237">
        <f t="shared" si="19"/>
        <v>5000</v>
      </c>
      <c r="H156" s="151">
        <f t="shared" si="20"/>
        <v>0</v>
      </c>
      <c r="I156" s="151"/>
    </row>
    <row r="157" spans="1:9" ht="15.75" customHeight="1">
      <c r="A157" s="386"/>
      <c r="B157" s="376"/>
      <c r="C157" s="384"/>
      <c r="D157" s="216" t="s">
        <v>111</v>
      </c>
      <c r="E157" s="151">
        <v>3500</v>
      </c>
      <c r="F157" s="85" t="s">
        <v>728</v>
      </c>
      <c r="G157" s="237">
        <f t="shared" si="19"/>
        <v>3500</v>
      </c>
      <c r="H157" s="151">
        <f t="shared" si="20"/>
        <v>0</v>
      </c>
      <c r="I157" s="151"/>
    </row>
    <row r="158" spans="1:9" ht="15.75" customHeight="1">
      <c r="A158" s="386"/>
      <c r="B158" s="376"/>
      <c r="C158" s="384"/>
      <c r="D158" s="216" t="s">
        <v>112</v>
      </c>
      <c r="E158" s="151">
        <v>5000</v>
      </c>
      <c r="F158" s="270" t="s">
        <v>729</v>
      </c>
      <c r="G158" s="237">
        <f t="shared" si="19"/>
        <v>8000</v>
      </c>
      <c r="H158" s="151">
        <f t="shared" si="20"/>
        <v>3000</v>
      </c>
      <c r="I158" s="151" t="s">
        <v>731</v>
      </c>
    </row>
    <row r="159" spans="1:9" ht="15.75" customHeight="1">
      <c r="A159" s="386"/>
      <c r="B159" s="376"/>
      <c r="C159" s="374" t="s">
        <v>113</v>
      </c>
      <c r="D159" s="216" t="s">
        <v>560</v>
      </c>
      <c r="E159" s="151">
        <v>4000</v>
      </c>
      <c r="F159" s="85" t="s">
        <v>512</v>
      </c>
      <c r="G159" s="237">
        <f t="shared" si="19"/>
        <v>4000</v>
      </c>
      <c r="H159" s="151">
        <f t="shared" si="20"/>
        <v>0</v>
      </c>
      <c r="I159" s="151"/>
    </row>
    <row r="160" spans="1:9" ht="15.75" customHeight="1">
      <c r="A160" s="386"/>
      <c r="B160" s="376"/>
      <c r="C160" s="374"/>
      <c r="D160" s="216" t="s">
        <v>114</v>
      </c>
      <c r="E160" s="151">
        <v>1000</v>
      </c>
      <c r="F160" s="85" t="s">
        <v>552</v>
      </c>
      <c r="G160" s="237">
        <f t="shared" si="19"/>
        <v>1000</v>
      </c>
      <c r="H160" s="151">
        <f t="shared" si="20"/>
        <v>0</v>
      </c>
      <c r="I160" s="151"/>
    </row>
    <row r="161" spans="1:9" ht="15.75" customHeight="1">
      <c r="A161" s="386"/>
      <c r="B161" s="376"/>
      <c r="C161" s="374"/>
      <c r="D161" s="216" t="s">
        <v>441</v>
      </c>
      <c r="E161" s="151">
        <v>1000</v>
      </c>
      <c r="F161" s="85" t="s">
        <v>547</v>
      </c>
      <c r="G161" s="237">
        <f t="shared" si="19"/>
        <v>1000</v>
      </c>
      <c r="H161" s="151">
        <f t="shared" si="20"/>
        <v>0</v>
      </c>
      <c r="I161" s="151"/>
    </row>
    <row r="162" spans="1:9" ht="15.75" customHeight="1">
      <c r="A162" s="386"/>
      <c r="B162" s="376"/>
      <c r="C162" s="374"/>
      <c r="D162" s="216" t="s">
        <v>110</v>
      </c>
      <c r="E162" s="151">
        <v>3500</v>
      </c>
      <c r="F162" s="85" t="s">
        <v>563</v>
      </c>
      <c r="G162" s="237">
        <f t="shared" si="19"/>
        <v>3500</v>
      </c>
      <c r="H162" s="151">
        <f t="shared" si="20"/>
        <v>0</v>
      </c>
      <c r="I162" s="151"/>
    </row>
    <row r="163" spans="1:9" ht="15.75" customHeight="1">
      <c r="A163" s="386"/>
      <c r="B163" s="376"/>
      <c r="C163" s="374"/>
      <c r="D163" s="216" t="s">
        <v>860</v>
      </c>
      <c r="E163" s="151">
        <v>5000</v>
      </c>
      <c r="F163" s="85" t="s">
        <v>511</v>
      </c>
      <c r="G163" s="237">
        <f t="shared" si="19"/>
        <v>5000</v>
      </c>
      <c r="H163" s="151">
        <f t="shared" si="20"/>
        <v>0</v>
      </c>
      <c r="I163" s="151"/>
    </row>
    <row r="164" spans="1:9" ht="15.75" customHeight="1">
      <c r="A164" s="386"/>
      <c r="B164" s="376"/>
      <c r="C164" s="374"/>
      <c r="D164" s="206" t="s">
        <v>513</v>
      </c>
      <c r="E164" s="151">
        <v>5000</v>
      </c>
      <c r="F164" s="85" t="s">
        <v>561</v>
      </c>
      <c r="G164" s="237">
        <f t="shared" si="19"/>
        <v>5000</v>
      </c>
      <c r="H164" s="151">
        <f t="shared" si="20"/>
        <v>0</v>
      </c>
      <c r="I164" s="151"/>
    </row>
    <row r="165" spans="1:9" ht="15.75" customHeight="1">
      <c r="A165" s="386"/>
      <c r="B165" s="376"/>
      <c r="C165" s="374"/>
      <c r="D165" s="206" t="s">
        <v>461</v>
      </c>
      <c r="E165" s="151">
        <v>4000</v>
      </c>
      <c r="F165" s="85" t="s">
        <v>562</v>
      </c>
      <c r="G165" s="237">
        <f t="shared" si="19"/>
        <v>4000</v>
      </c>
      <c r="H165" s="151">
        <f t="shared" si="20"/>
        <v>0</v>
      </c>
      <c r="I165" s="151"/>
    </row>
    <row r="166" spans="1:9" ht="15.75" customHeight="1">
      <c r="A166" s="386"/>
      <c r="B166" s="376"/>
      <c r="C166" s="374"/>
      <c r="D166" s="206" t="s">
        <v>462</v>
      </c>
      <c r="E166" s="151">
        <v>6000</v>
      </c>
      <c r="F166" s="270" t="s">
        <v>757</v>
      </c>
      <c r="G166" s="237">
        <f t="shared" si="19"/>
        <v>8000</v>
      </c>
      <c r="H166" s="151">
        <f t="shared" si="20"/>
        <v>2000</v>
      </c>
      <c r="I166" s="151" t="s">
        <v>758</v>
      </c>
    </row>
    <row r="167" spans="1:9" ht="15.75" customHeight="1">
      <c r="A167" s="386"/>
      <c r="B167" s="376"/>
      <c r="C167" s="374"/>
      <c r="D167" s="206" t="s">
        <v>463</v>
      </c>
      <c r="E167" s="151">
        <v>6000</v>
      </c>
      <c r="F167" s="270" t="s">
        <v>766</v>
      </c>
      <c r="G167" s="237">
        <f t="shared" si="19"/>
        <v>4000</v>
      </c>
      <c r="H167" s="151">
        <f t="shared" si="20"/>
        <v>-2000</v>
      </c>
      <c r="I167" s="151"/>
    </row>
    <row r="168" spans="1:9" ht="15.75" customHeight="1">
      <c r="A168" s="386"/>
      <c r="B168" s="376"/>
      <c r="C168" s="34" t="s">
        <v>115</v>
      </c>
      <c r="D168" s="168" t="s">
        <v>116</v>
      </c>
      <c r="E168" s="151">
        <v>2000</v>
      </c>
      <c r="F168" s="207" t="s">
        <v>493</v>
      </c>
      <c r="G168" s="237">
        <f t="shared" si="19"/>
        <v>2000</v>
      </c>
      <c r="H168" s="151">
        <f t="shared" si="20"/>
        <v>0</v>
      </c>
      <c r="I168" s="151"/>
    </row>
    <row r="169" spans="1:9" ht="15.75" customHeight="1">
      <c r="A169" s="386"/>
      <c r="B169" s="376"/>
      <c r="C169" s="32" t="s">
        <v>117</v>
      </c>
      <c r="D169" s="168" t="s">
        <v>116</v>
      </c>
      <c r="E169" s="151">
        <v>7000</v>
      </c>
      <c r="F169" s="270" t="s">
        <v>732</v>
      </c>
      <c r="G169" s="237">
        <f t="shared" si="19"/>
        <v>8000</v>
      </c>
      <c r="H169" s="151">
        <f t="shared" si="20"/>
        <v>1000</v>
      </c>
      <c r="I169" s="151"/>
    </row>
    <row r="170" spans="1:9" ht="15.75" customHeight="1">
      <c r="A170" s="386"/>
      <c r="B170" s="376"/>
      <c r="C170" s="374" t="s">
        <v>118</v>
      </c>
      <c r="D170" s="168" t="s">
        <v>119</v>
      </c>
      <c r="E170" s="151">
        <v>2500</v>
      </c>
      <c r="F170" s="207" t="s">
        <v>515</v>
      </c>
      <c r="G170" s="237">
        <f t="shared" si="19"/>
        <v>2500</v>
      </c>
      <c r="H170" s="151">
        <f t="shared" si="20"/>
        <v>0</v>
      </c>
      <c r="I170" s="151"/>
    </row>
    <row r="171" spans="1:9" ht="15.75" customHeight="1">
      <c r="A171" s="386"/>
      <c r="B171" s="376"/>
      <c r="C171" s="374"/>
      <c r="D171" s="168" t="s">
        <v>120</v>
      </c>
      <c r="E171" s="151">
        <v>0</v>
      </c>
      <c r="F171" s="207" t="s">
        <v>506</v>
      </c>
      <c r="G171" s="237">
        <f t="shared" si="19"/>
        <v>0</v>
      </c>
      <c r="H171" s="151">
        <f t="shared" si="20"/>
        <v>0</v>
      </c>
      <c r="I171" s="151"/>
    </row>
    <row r="172" spans="1:9" ht="15" customHeight="1">
      <c r="A172" s="386"/>
      <c r="B172" s="376"/>
      <c r="C172" s="377" t="s">
        <v>121</v>
      </c>
      <c r="D172" s="168" t="s">
        <v>434</v>
      </c>
      <c r="E172" s="151">
        <v>2500</v>
      </c>
      <c r="F172" s="85" t="s">
        <v>516</v>
      </c>
      <c r="G172" s="237">
        <f t="shared" si="19"/>
        <v>2500</v>
      </c>
      <c r="H172" s="151">
        <f t="shared" si="20"/>
        <v>0</v>
      </c>
      <c r="I172" s="151"/>
    </row>
    <row r="173" spans="1:9" ht="15" customHeight="1">
      <c r="A173" s="386"/>
      <c r="B173" s="376"/>
      <c r="C173" s="384"/>
      <c r="D173" s="216" t="s">
        <v>122</v>
      </c>
      <c r="E173" s="151">
        <v>1000</v>
      </c>
      <c r="F173" s="85" t="s">
        <v>517</v>
      </c>
      <c r="G173" s="237">
        <f t="shared" si="19"/>
        <v>1000</v>
      </c>
      <c r="H173" s="151">
        <f t="shared" si="20"/>
        <v>0</v>
      </c>
      <c r="I173" s="151"/>
    </row>
    <row r="174" spans="1:9" ht="15" customHeight="1">
      <c r="A174" s="386"/>
      <c r="B174" s="376"/>
      <c r="C174" s="384"/>
      <c r="D174" s="216" t="s">
        <v>123</v>
      </c>
      <c r="E174" s="151">
        <v>0</v>
      </c>
      <c r="F174" s="85" t="s">
        <v>596</v>
      </c>
      <c r="G174" s="237">
        <f t="shared" si="19"/>
        <v>0</v>
      </c>
      <c r="H174" s="151">
        <f t="shared" si="20"/>
        <v>0</v>
      </c>
      <c r="I174" s="151"/>
    </row>
    <row r="175" spans="1:9" ht="15" customHeight="1">
      <c r="A175" s="386"/>
      <c r="B175" s="376"/>
      <c r="C175" s="378"/>
      <c r="D175" s="216" t="s">
        <v>291</v>
      </c>
      <c r="E175" s="151">
        <v>9000</v>
      </c>
      <c r="F175" s="85" t="s">
        <v>518</v>
      </c>
      <c r="G175" s="237">
        <f t="shared" si="19"/>
        <v>9000</v>
      </c>
      <c r="H175" s="151">
        <f t="shared" si="20"/>
        <v>0</v>
      </c>
      <c r="I175" s="151"/>
    </row>
    <row r="176" spans="1:9" ht="15" customHeight="1">
      <c r="A176" s="386"/>
      <c r="B176" s="376"/>
      <c r="C176" s="34" t="s">
        <v>124</v>
      </c>
      <c r="D176" s="216" t="s">
        <v>125</v>
      </c>
      <c r="E176" s="151">
        <v>2000</v>
      </c>
      <c r="F176" s="207" t="s">
        <v>564</v>
      </c>
      <c r="G176" s="237">
        <f t="shared" si="19"/>
        <v>2000</v>
      </c>
      <c r="H176" s="151">
        <f t="shared" si="20"/>
        <v>0</v>
      </c>
      <c r="I176" s="151"/>
    </row>
    <row r="177" spans="1:9" ht="15" customHeight="1">
      <c r="A177" s="386"/>
      <c r="B177" s="376"/>
      <c r="C177" s="34" t="s">
        <v>126</v>
      </c>
      <c r="D177" s="216" t="s">
        <v>127</v>
      </c>
      <c r="E177" s="151">
        <v>2100</v>
      </c>
      <c r="F177" s="270" t="s">
        <v>733</v>
      </c>
      <c r="G177" s="237">
        <f t="shared" si="19"/>
        <v>4000</v>
      </c>
      <c r="H177" s="151">
        <f t="shared" si="20"/>
        <v>1900</v>
      </c>
      <c r="I177" s="151" t="s">
        <v>738</v>
      </c>
    </row>
    <row r="178" spans="1:9" ht="15" customHeight="1">
      <c r="A178" s="386"/>
      <c r="B178" s="376"/>
      <c r="C178" s="374" t="s">
        <v>128</v>
      </c>
      <c r="D178" s="216" t="s">
        <v>469</v>
      </c>
      <c r="E178" s="151">
        <v>8000</v>
      </c>
      <c r="F178" s="270" t="s">
        <v>514</v>
      </c>
      <c r="G178" s="237">
        <f t="shared" si="19"/>
        <v>10000</v>
      </c>
      <c r="H178" s="151">
        <f t="shared" si="20"/>
        <v>2000</v>
      </c>
      <c r="I178" s="151"/>
    </row>
    <row r="179" spans="1:9" ht="15" customHeight="1">
      <c r="A179" s="386"/>
      <c r="B179" s="376"/>
      <c r="C179" s="374"/>
      <c r="D179" s="206" t="s">
        <v>470</v>
      </c>
      <c r="E179" s="151">
        <v>2800</v>
      </c>
      <c r="F179" s="270" t="s">
        <v>798</v>
      </c>
      <c r="G179" s="237">
        <f t="shared" si="19"/>
        <v>6000</v>
      </c>
      <c r="H179" s="151">
        <f t="shared" si="20"/>
        <v>3200</v>
      </c>
      <c r="I179" s="151"/>
    </row>
    <row r="180" spans="1:9" s="33" customFormat="1" ht="15" customHeight="1">
      <c r="A180" s="386"/>
      <c r="B180" s="376"/>
      <c r="C180" s="34" t="s">
        <v>129</v>
      </c>
      <c r="D180" s="204" t="s">
        <v>464</v>
      </c>
      <c r="E180" s="151">
        <v>4000</v>
      </c>
      <c r="F180" s="85" t="s">
        <v>495</v>
      </c>
      <c r="G180" s="237">
        <f t="shared" si="19"/>
        <v>0</v>
      </c>
      <c r="H180" s="151">
        <f t="shared" si="20"/>
        <v>-4000</v>
      </c>
      <c r="I180" s="151" t="s">
        <v>759</v>
      </c>
    </row>
    <row r="181" spans="1:9" s="33" customFormat="1" ht="15" customHeight="1">
      <c r="A181" s="386"/>
      <c r="B181" s="376"/>
      <c r="C181" s="34" t="s">
        <v>129</v>
      </c>
      <c r="D181" s="206" t="s">
        <v>465</v>
      </c>
      <c r="E181" s="151">
        <v>2000</v>
      </c>
      <c r="F181" s="85" t="s">
        <v>519</v>
      </c>
      <c r="G181" s="237">
        <f t="shared" si="19"/>
        <v>2000</v>
      </c>
      <c r="H181" s="151">
        <f t="shared" si="20"/>
        <v>0</v>
      </c>
      <c r="I181" s="151"/>
    </row>
    <row r="182" spans="1:9" s="35" customFormat="1" ht="15" customHeight="1">
      <c r="A182" s="386"/>
      <c r="B182" s="376"/>
      <c r="C182" s="32" t="s">
        <v>130</v>
      </c>
      <c r="D182" s="168" t="s">
        <v>46</v>
      </c>
      <c r="E182" s="151">
        <v>2100</v>
      </c>
      <c r="F182" s="270" t="s">
        <v>734</v>
      </c>
      <c r="G182" s="237">
        <f t="shared" si="19"/>
        <v>4000</v>
      </c>
      <c r="H182" s="151">
        <f t="shared" si="20"/>
        <v>1900</v>
      </c>
      <c r="I182" s="151" t="s">
        <v>739</v>
      </c>
    </row>
    <row r="183" spans="1:9" ht="15" customHeight="1">
      <c r="A183" s="386"/>
      <c r="B183" s="376"/>
      <c r="C183" s="374" t="s">
        <v>131</v>
      </c>
      <c r="D183" s="206" t="s">
        <v>134</v>
      </c>
      <c r="E183" s="151">
        <v>1600</v>
      </c>
      <c r="F183" s="85" t="s">
        <v>492</v>
      </c>
      <c r="G183" s="237">
        <f t="shared" si="19"/>
        <v>1600</v>
      </c>
      <c r="H183" s="151">
        <f t="shared" si="20"/>
        <v>0</v>
      </c>
      <c r="I183" s="151"/>
    </row>
    <row r="184" spans="1:9" ht="15" customHeight="1">
      <c r="A184" s="386"/>
      <c r="B184" s="376"/>
      <c r="C184" s="374"/>
      <c r="D184" s="206" t="s">
        <v>135</v>
      </c>
      <c r="E184" s="151">
        <v>1000</v>
      </c>
      <c r="F184" s="85" t="s">
        <v>565</v>
      </c>
      <c r="G184" s="237">
        <f t="shared" si="19"/>
        <v>1000</v>
      </c>
      <c r="H184" s="151">
        <f t="shared" si="20"/>
        <v>0</v>
      </c>
      <c r="I184" s="151"/>
    </row>
    <row r="185" spans="1:9" ht="15" customHeight="1">
      <c r="A185" s="386"/>
      <c r="B185" s="376"/>
      <c r="C185" s="374"/>
      <c r="D185" s="268" t="s">
        <v>813</v>
      </c>
      <c r="E185" s="265">
        <v>0</v>
      </c>
      <c r="F185" s="263" t="s">
        <v>814</v>
      </c>
      <c r="G185" s="264">
        <f t="shared" ref="G185" si="24">EvalString(F185)</f>
        <v>10000</v>
      </c>
      <c r="H185" s="265">
        <f t="shared" ref="H185" si="25">G185-E185</f>
        <v>10000</v>
      </c>
      <c r="I185" s="265"/>
    </row>
    <row r="186" spans="1:9" ht="15" customHeight="1">
      <c r="A186" s="386"/>
      <c r="B186" s="376"/>
      <c r="C186" s="374"/>
      <c r="D186" s="205" t="s">
        <v>133</v>
      </c>
      <c r="E186" s="151">
        <v>5000</v>
      </c>
      <c r="F186" s="270" t="s">
        <v>775</v>
      </c>
      <c r="G186" s="237">
        <f t="shared" si="19"/>
        <v>12000</v>
      </c>
      <c r="H186" s="151">
        <f t="shared" si="20"/>
        <v>7000</v>
      </c>
      <c r="I186" s="151" t="s">
        <v>776</v>
      </c>
    </row>
    <row r="187" spans="1:9" ht="15" customHeight="1">
      <c r="A187" s="386"/>
      <c r="B187" s="376"/>
      <c r="C187" s="374"/>
      <c r="D187" s="206" t="s">
        <v>471</v>
      </c>
      <c r="E187" s="151">
        <v>3000</v>
      </c>
      <c r="F187" s="85" t="s">
        <v>566</v>
      </c>
      <c r="G187" s="237">
        <f t="shared" si="19"/>
        <v>3000</v>
      </c>
      <c r="H187" s="151">
        <f t="shared" si="20"/>
        <v>0</v>
      </c>
      <c r="I187" s="151"/>
    </row>
    <row r="188" spans="1:9" ht="15" customHeight="1">
      <c r="A188" s="386"/>
      <c r="B188" s="376"/>
      <c r="C188" s="374"/>
      <c r="D188" s="215" t="s">
        <v>132</v>
      </c>
      <c r="E188" s="151">
        <v>3000</v>
      </c>
      <c r="F188" s="270" t="s">
        <v>799</v>
      </c>
      <c r="G188" s="237">
        <f t="shared" si="19"/>
        <v>5000</v>
      </c>
      <c r="H188" s="151">
        <f t="shared" si="20"/>
        <v>2000</v>
      </c>
      <c r="I188" s="151"/>
    </row>
    <row r="189" spans="1:9" ht="15" customHeight="1">
      <c r="A189" s="386"/>
      <c r="B189" s="376"/>
      <c r="C189" s="374"/>
      <c r="D189" s="216" t="s">
        <v>472</v>
      </c>
      <c r="E189" s="151">
        <v>2500</v>
      </c>
      <c r="F189" s="85" t="s">
        <v>520</v>
      </c>
      <c r="G189" s="237">
        <f t="shared" si="19"/>
        <v>2500</v>
      </c>
      <c r="H189" s="151">
        <f t="shared" si="20"/>
        <v>0</v>
      </c>
      <c r="I189" s="151"/>
    </row>
    <row r="190" spans="1:9" ht="15" customHeight="1">
      <c r="A190" s="386"/>
      <c r="B190" s="376"/>
      <c r="C190" s="285"/>
      <c r="D190" s="268" t="s">
        <v>864</v>
      </c>
      <c r="E190" s="265">
        <v>0</v>
      </c>
      <c r="F190" s="263" t="s">
        <v>865</v>
      </c>
      <c r="G190" s="264">
        <f t="shared" ref="G190" si="26">EvalString(F190)</f>
        <v>5000</v>
      </c>
      <c r="H190" s="265">
        <f t="shared" ref="H190" si="27">G190-E190</f>
        <v>5000</v>
      </c>
      <c r="I190" s="265"/>
    </row>
    <row r="191" spans="1:9" ht="15" customHeight="1">
      <c r="A191" s="386"/>
      <c r="B191" s="376"/>
      <c r="C191" s="371" t="s">
        <v>136</v>
      </c>
      <c r="D191" s="216" t="s">
        <v>137</v>
      </c>
      <c r="E191" s="151">
        <v>2000</v>
      </c>
      <c r="F191" s="85" t="s">
        <v>567</v>
      </c>
      <c r="G191" s="237">
        <f t="shared" si="19"/>
        <v>2000</v>
      </c>
      <c r="H191" s="151">
        <f t="shared" si="20"/>
        <v>0</v>
      </c>
      <c r="I191" s="151"/>
    </row>
    <row r="192" spans="1:9" ht="15" customHeight="1">
      <c r="A192" s="389"/>
      <c r="B192" s="391"/>
      <c r="C192" s="372"/>
      <c r="D192" s="216" t="s">
        <v>484</v>
      </c>
      <c r="E192" s="151">
        <v>2000</v>
      </c>
      <c r="F192" s="207" t="s">
        <v>486</v>
      </c>
      <c r="G192" s="237">
        <f t="shared" si="19"/>
        <v>2000</v>
      </c>
      <c r="H192" s="151">
        <f t="shared" si="20"/>
        <v>0</v>
      </c>
      <c r="I192" s="151"/>
    </row>
    <row r="193" spans="1:9" ht="15" customHeight="1">
      <c r="A193" s="389"/>
      <c r="B193" s="391"/>
      <c r="C193" s="373"/>
      <c r="D193" s="218" t="s">
        <v>485</v>
      </c>
      <c r="E193" s="151">
        <v>2000</v>
      </c>
      <c r="F193" s="207" t="s">
        <v>487</v>
      </c>
      <c r="G193" s="237">
        <f t="shared" si="19"/>
        <v>2000</v>
      </c>
      <c r="H193" s="151">
        <f t="shared" si="20"/>
        <v>0</v>
      </c>
      <c r="I193" s="151"/>
    </row>
    <row r="194" spans="1:9" ht="15" customHeight="1">
      <c r="A194" s="386"/>
      <c r="B194" s="376"/>
      <c r="C194" s="371" t="s">
        <v>138</v>
      </c>
      <c r="D194" s="216" t="s">
        <v>139</v>
      </c>
      <c r="E194" s="151">
        <v>1500</v>
      </c>
      <c r="F194" s="85" t="s">
        <v>521</v>
      </c>
      <c r="G194" s="237">
        <f t="shared" si="19"/>
        <v>1500</v>
      </c>
      <c r="H194" s="151">
        <f t="shared" si="20"/>
        <v>0</v>
      </c>
      <c r="I194" s="151"/>
    </row>
    <row r="195" spans="1:9" ht="15" customHeight="1">
      <c r="A195" s="386"/>
      <c r="B195" s="376"/>
      <c r="C195" s="372"/>
      <c r="D195" s="168" t="s">
        <v>141</v>
      </c>
      <c r="E195" s="151">
        <v>3500</v>
      </c>
      <c r="F195" s="270" t="s">
        <v>735</v>
      </c>
      <c r="G195" s="237">
        <f t="shared" si="19"/>
        <v>0</v>
      </c>
      <c r="H195" s="151">
        <f t="shared" si="20"/>
        <v>-3500</v>
      </c>
      <c r="I195" s="151" t="s">
        <v>736</v>
      </c>
    </row>
    <row r="196" spans="1:9" ht="15" customHeight="1">
      <c r="A196" s="386"/>
      <c r="B196" s="376"/>
      <c r="C196" s="372"/>
      <c r="D196" s="168" t="s">
        <v>142</v>
      </c>
      <c r="E196" s="151">
        <v>400</v>
      </c>
      <c r="F196" s="270" t="s">
        <v>495</v>
      </c>
      <c r="G196" s="237">
        <f t="shared" si="19"/>
        <v>0</v>
      </c>
      <c r="H196" s="151">
        <f t="shared" si="20"/>
        <v>-400</v>
      </c>
      <c r="I196" s="151" t="s">
        <v>737</v>
      </c>
    </row>
    <row r="197" spans="1:9" ht="15" customHeight="1">
      <c r="A197" s="386"/>
      <c r="B197" s="376"/>
      <c r="C197" s="373"/>
      <c r="D197" s="168" t="s">
        <v>289</v>
      </c>
      <c r="E197" s="151">
        <v>24050</v>
      </c>
      <c r="F197" s="85" t="s">
        <v>523</v>
      </c>
      <c r="G197" s="237">
        <f t="shared" ref="G197:G258" si="28">EvalString(F197)</f>
        <v>24050</v>
      </c>
      <c r="H197" s="151">
        <f t="shared" si="20"/>
        <v>0</v>
      </c>
      <c r="I197" s="151"/>
    </row>
    <row r="198" spans="1:9" ht="15" customHeight="1">
      <c r="A198" s="386"/>
      <c r="B198" s="376"/>
      <c r="C198" s="102" t="s">
        <v>143</v>
      </c>
      <c r="D198" s="206" t="s">
        <v>442</v>
      </c>
      <c r="E198" s="151">
        <v>3000</v>
      </c>
      <c r="F198" s="85" t="s">
        <v>524</v>
      </c>
      <c r="G198" s="237">
        <f t="shared" si="28"/>
        <v>3000</v>
      </c>
      <c r="H198" s="151">
        <f t="shared" si="20"/>
        <v>0</v>
      </c>
      <c r="I198" s="151"/>
    </row>
    <row r="199" spans="1:9" ht="15" customHeight="1">
      <c r="A199" s="386"/>
      <c r="B199" s="376"/>
      <c r="C199" s="106"/>
      <c r="D199" s="277" t="s">
        <v>773</v>
      </c>
      <c r="E199" s="275">
        <v>0</v>
      </c>
      <c r="F199" s="276" t="s">
        <v>774</v>
      </c>
      <c r="G199" s="264">
        <f t="shared" si="28"/>
        <v>9000</v>
      </c>
      <c r="H199" s="265">
        <f t="shared" si="20"/>
        <v>9000</v>
      </c>
      <c r="I199" s="265"/>
    </row>
    <row r="200" spans="1:9" ht="15" customHeight="1">
      <c r="A200" s="386"/>
      <c r="B200" s="376"/>
      <c r="C200" s="106"/>
      <c r="D200" s="206" t="s">
        <v>443</v>
      </c>
      <c r="E200" s="151">
        <v>2500</v>
      </c>
      <c r="F200" s="85" t="s">
        <v>525</v>
      </c>
      <c r="G200" s="237">
        <f t="shared" si="28"/>
        <v>2500</v>
      </c>
      <c r="H200" s="151">
        <f t="shared" si="20"/>
        <v>0</v>
      </c>
      <c r="I200" s="151"/>
    </row>
    <row r="201" spans="1:9" ht="15" customHeight="1">
      <c r="A201" s="386"/>
      <c r="B201" s="376"/>
      <c r="C201" s="106"/>
      <c r="D201" s="206" t="s">
        <v>444</v>
      </c>
      <c r="E201" s="151">
        <v>2000</v>
      </c>
      <c r="F201" s="85" t="s">
        <v>526</v>
      </c>
      <c r="G201" s="237">
        <f t="shared" si="28"/>
        <v>2000</v>
      </c>
      <c r="H201" s="151">
        <f t="shared" si="20"/>
        <v>0</v>
      </c>
      <c r="I201" s="151"/>
    </row>
    <row r="202" spans="1:9" ht="15" customHeight="1">
      <c r="A202" s="386"/>
      <c r="B202" s="376"/>
      <c r="C202" s="106"/>
      <c r="D202" s="206" t="s">
        <v>451</v>
      </c>
      <c r="E202" s="151">
        <v>4000</v>
      </c>
      <c r="F202" s="270" t="s">
        <v>777</v>
      </c>
      <c r="G202" s="237">
        <f t="shared" si="28"/>
        <v>6000</v>
      </c>
      <c r="H202" s="151">
        <f t="shared" si="20"/>
        <v>2000</v>
      </c>
      <c r="I202" s="151" t="s">
        <v>778</v>
      </c>
    </row>
    <row r="203" spans="1:9" ht="15" customHeight="1">
      <c r="A203" s="386"/>
      <c r="B203" s="376"/>
      <c r="C203" s="106"/>
      <c r="D203" s="206" t="s">
        <v>452</v>
      </c>
      <c r="E203" s="151">
        <v>7000</v>
      </c>
      <c r="F203" s="85" t="s">
        <v>527</v>
      </c>
      <c r="G203" s="237">
        <f t="shared" si="28"/>
        <v>7000</v>
      </c>
      <c r="H203" s="151">
        <f t="shared" si="20"/>
        <v>0</v>
      </c>
      <c r="I203" s="151"/>
    </row>
    <row r="204" spans="1:9" ht="15" customHeight="1">
      <c r="A204" s="386"/>
      <c r="B204" s="376"/>
      <c r="C204" s="106"/>
      <c r="D204" s="206" t="s">
        <v>453</v>
      </c>
      <c r="E204" s="151">
        <v>1500</v>
      </c>
      <c r="F204" s="85" t="s">
        <v>851</v>
      </c>
      <c r="G204" s="237">
        <f t="shared" si="28"/>
        <v>1500</v>
      </c>
      <c r="H204" s="151">
        <f t="shared" si="20"/>
        <v>0</v>
      </c>
      <c r="I204" s="151"/>
    </row>
    <row r="205" spans="1:9" ht="15" customHeight="1">
      <c r="A205" s="386"/>
      <c r="B205" s="376"/>
      <c r="C205" s="106"/>
      <c r="D205" s="206" t="s">
        <v>454</v>
      </c>
      <c r="E205" s="151">
        <v>5000</v>
      </c>
      <c r="F205" s="270" t="s">
        <v>508</v>
      </c>
      <c r="G205" s="237">
        <f t="shared" si="28"/>
        <v>10000</v>
      </c>
      <c r="H205" s="151">
        <f t="shared" si="20"/>
        <v>5000</v>
      </c>
      <c r="I205" s="151" t="s">
        <v>779</v>
      </c>
    </row>
    <row r="206" spans="1:9" ht="15" customHeight="1">
      <c r="A206" s="386"/>
      <c r="B206" s="376"/>
      <c r="C206" s="106"/>
      <c r="D206" s="206" t="s">
        <v>455</v>
      </c>
      <c r="E206" s="151">
        <v>3000</v>
      </c>
      <c r="F206" s="85" t="s">
        <v>852</v>
      </c>
      <c r="G206" s="237">
        <f t="shared" si="28"/>
        <v>3000</v>
      </c>
      <c r="H206" s="151">
        <f t="shared" si="20"/>
        <v>0</v>
      </c>
      <c r="I206" s="151"/>
    </row>
    <row r="207" spans="1:9" ht="15" customHeight="1">
      <c r="A207" s="386"/>
      <c r="B207" s="376"/>
      <c r="C207" s="106"/>
      <c r="D207" s="206" t="s">
        <v>456</v>
      </c>
      <c r="E207" s="151">
        <v>21000</v>
      </c>
      <c r="F207" s="270" t="s">
        <v>508</v>
      </c>
      <c r="G207" s="237">
        <f t="shared" si="28"/>
        <v>10000</v>
      </c>
      <c r="H207" s="151">
        <f t="shared" si="20"/>
        <v>-11000</v>
      </c>
      <c r="I207" s="151" t="s">
        <v>780</v>
      </c>
    </row>
    <row r="208" spans="1:9" ht="15" customHeight="1">
      <c r="A208" s="386"/>
      <c r="B208" s="376"/>
      <c r="C208" s="106"/>
      <c r="D208" s="206" t="s">
        <v>457</v>
      </c>
      <c r="E208" s="151">
        <v>10000</v>
      </c>
      <c r="F208" s="85" t="s">
        <v>508</v>
      </c>
      <c r="G208" s="237">
        <f t="shared" si="28"/>
        <v>10000</v>
      </c>
      <c r="H208" s="151">
        <f t="shared" si="20"/>
        <v>0</v>
      </c>
      <c r="I208" s="151"/>
    </row>
    <row r="209" spans="1:9" ht="15" customHeight="1">
      <c r="A209" s="386"/>
      <c r="B209" s="376"/>
      <c r="C209" s="106"/>
      <c r="D209" s="206" t="s">
        <v>458</v>
      </c>
      <c r="E209" s="151">
        <v>3000</v>
      </c>
      <c r="F209" s="270" t="s">
        <v>781</v>
      </c>
      <c r="G209" s="237">
        <f t="shared" si="28"/>
        <v>7500</v>
      </c>
      <c r="H209" s="151">
        <f t="shared" si="20"/>
        <v>4500</v>
      </c>
      <c r="I209" s="151" t="s">
        <v>782</v>
      </c>
    </row>
    <row r="210" spans="1:9" ht="15" customHeight="1">
      <c r="A210" s="386"/>
      <c r="B210" s="376"/>
      <c r="C210" s="106"/>
      <c r="D210" s="206" t="s">
        <v>459</v>
      </c>
      <c r="E210" s="151">
        <v>2000</v>
      </c>
      <c r="F210" s="270" t="s">
        <v>786</v>
      </c>
      <c r="G210" s="237">
        <f t="shared" si="28"/>
        <v>1000</v>
      </c>
      <c r="H210" s="151">
        <f t="shared" si="20"/>
        <v>-1000</v>
      </c>
      <c r="I210" s="151" t="s">
        <v>787</v>
      </c>
    </row>
    <row r="211" spans="1:9" ht="15" customHeight="1">
      <c r="A211" s="386"/>
      <c r="B211" s="376"/>
      <c r="C211" s="106"/>
      <c r="D211" s="268" t="s">
        <v>783</v>
      </c>
      <c r="E211" s="265"/>
      <c r="F211" s="263" t="s">
        <v>784</v>
      </c>
      <c r="G211" s="264">
        <f t="shared" ref="G211" si="29">EvalString(F211)</f>
        <v>2500</v>
      </c>
      <c r="H211" s="265">
        <f t="shared" si="20"/>
        <v>2500</v>
      </c>
      <c r="I211" s="265" t="s">
        <v>785</v>
      </c>
    </row>
    <row r="212" spans="1:9" ht="15" customHeight="1">
      <c r="A212" s="386"/>
      <c r="B212" s="376"/>
      <c r="C212" s="106"/>
      <c r="D212" s="206" t="s">
        <v>460</v>
      </c>
      <c r="E212" s="151">
        <v>4000</v>
      </c>
      <c r="F212" s="85" t="s">
        <v>529</v>
      </c>
      <c r="G212" s="237">
        <f t="shared" si="28"/>
        <v>4000</v>
      </c>
      <c r="H212" s="151">
        <f t="shared" si="20"/>
        <v>0</v>
      </c>
      <c r="I212" s="151"/>
    </row>
    <row r="213" spans="1:9" ht="15" customHeight="1">
      <c r="A213" s="386"/>
      <c r="B213" s="376"/>
      <c r="C213" s="106"/>
      <c r="D213" s="268" t="s">
        <v>788</v>
      </c>
      <c r="E213" s="265"/>
      <c r="F213" s="263" t="s">
        <v>789</v>
      </c>
      <c r="G213" s="264">
        <f t="shared" ref="G213" si="30">EvalString(F213)</f>
        <v>2000</v>
      </c>
      <c r="H213" s="265">
        <f t="shared" si="20"/>
        <v>2000</v>
      </c>
      <c r="I213" s="265" t="s">
        <v>790</v>
      </c>
    </row>
    <row r="214" spans="1:9" ht="15" customHeight="1">
      <c r="A214" s="386"/>
      <c r="B214" s="376"/>
      <c r="C214" s="103"/>
      <c r="D214" s="206" t="s">
        <v>473</v>
      </c>
      <c r="E214" s="151">
        <v>2000</v>
      </c>
      <c r="F214" s="85" t="s">
        <v>528</v>
      </c>
      <c r="G214" s="237">
        <f t="shared" si="28"/>
        <v>2000</v>
      </c>
      <c r="H214" s="151">
        <f t="shared" si="20"/>
        <v>0</v>
      </c>
      <c r="I214" s="151"/>
    </row>
    <row r="215" spans="1:9" ht="15" customHeight="1">
      <c r="A215" s="386"/>
      <c r="B215" s="376"/>
      <c r="C215" s="374" t="s">
        <v>144</v>
      </c>
      <c r="D215" s="216" t="s">
        <v>144</v>
      </c>
      <c r="E215" s="151">
        <v>20000</v>
      </c>
      <c r="F215" s="85" t="s">
        <v>365</v>
      </c>
      <c r="G215" s="237">
        <f t="shared" si="28"/>
        <v>20000</v>
      </c>
      <c r="H215" s="151">
        <f t="shared" si="20"/>
        <v>0</v>
      </c>
      <c r="I215" s="151"/>
    </row>
    <row r="216" spans="1:9" ht="15" customHeight="1">
      <c r="A216" s="386"/>
      <c r="B216" s="376"/>
      <c r="C216" s="374"/>
      <c r="D216" s="216" t="s">
        <v>445</v>
      </c>
      <c r="E216" s="151">
        <v>3000</v>
      </c>
      <c r="F216" s="85" t="s">
        <v>530</v>
      </c>
      <c r="G216" s="237">
        <f t="shared" si="28"/>
        <v>3000</v>
      </c>
      <c r="H216" s="151">
        <f t="shared" ref="H216:H258" si="31">G216-E216</f>
        <v>0</v>
      </c>
      <c r="I216" s="151"/>
    </row>
    <row r="217" spans="1:9" ht="15" customHeight="1">
      <c r="A217" s="386"/>
      <c r="B217" s="376"/>
      <c r="C217" s="374"/>
      <c r="D217" s="216" t="s">
        <v>474</v>
      </c>
      <c r="E217" s="151">
        <v>6000</v>
      </c>
      <c r="F217" s="85" t="s">
        <v>531</v>
      </c>
      <c r="G217" s="237">
        <f t="shared" si="28"/>
        <v>6000</v>
      </c>
      <c r="H217" s="151">
        <f t="shared" si="31"/>
        <v>0</v>
      </c>
      <c r="I217" s="151"/>
    </row>
    <row r="218" spans="1:9" ht="15" customHeight="1">
      <c r="A218" s="386"/>
      <c r="B218" s="376"/>
      <c r="C218" s="374"/>
      <c r="D218" s="36" t="s">
        <v>145</v>
      </c>
      <c r="E218" s="151">
        <v>12000</v>
      </c>
      <c r="F218" s="85" t="s">
        <v>568</v>
      </c>
      <c r="G218" s="237">
        <f t="shared" si="28"/>
        <v>12000</v>
      </c>
      <c r="H218" s="151">
        <f t="shared" si="31"/>
        <v>0</v>
      </c>
      <c r="I218" s="151"/>
    </row>
    <row r="219" spans="1:9" ht="15" customHeight="1">
      <c r="A219" s="386"/>
      <c r="B219" s="376"/>
      <c r="C219" s="374"/>
      <c r="D219" s="36" t="s">
        <v>146</v>
      </c>
      <c r="E219" s="151">
        <v>10000</v>
      </c>
      <c r="F219" s="85" t="s">
        <v>514</v>
      </c>
      <c r="G219" s="237">
        <f t="shared" si="28"/>
        <v>10000</v>
      </c>
      <c r="H219" s="151">
        <f t="shared" si="31"/>
        <v>0</v>
      </c>
      <c r="I219" s="151"/>
    </row>
    <row r="220" spans="1:9" ht="15" customHeight="1">
      <c r="A220" s="386"/>
      <c r="B220" s="376"/>
      <c r="C220" s="376" t="s">
        <v>147</v>
      </c>
      <c r="D220" s="216" t="s">
        <v>867</v>
      </c>
      <c r="E220" s="151">
        <v>4000</v>
      </c>
      <c r="F220" s="85" t="s">
        <v>532</v>
      </c>
      <c r="G220" s="237">
        <f t="shared" si="28"/>
        <v>4000</v>
      </c>
      <c r="H220" s="151">
        <f t="shared" si="31"/>
        <v>0</v>
      </c>
      <c r="I220" s="151"/>
    </row>
    <row r="221" spans="1:9" ht="15" customHeight="1">
      <c r="A221" s="386"/>
      <c r="B221" s="376"/>
      <c r="C221" s="376"/>
      <c r="D221" s="216" t="s">
        <v>569</v>
      </c>
      <c r="E221" s="151">
        <v>20000</v>
      </c>
      <c r="F221" s="85" t="s">
        <v>533</v>
      </c>
      <c r="G221" s="237">
        <f t="shared" si="28"/>
        <v>20000</v>
      </c>
      <c r="H221" s="151">
        <f t="shared" si="31"/>
        <v>0</v>
      </c>
      <c r="I221" s="151"/>
    </row>
    <row r="222" spans="1:9" ht="15" customHeight="1">
      <c r="A222" s="386"/>
      <c r="B222" s="376"/>
      <c r="C222" s="376"/>
      <c r="D222" s="216" t="s">
        <v>571</v>
      </c>
      <c r="E222" s="151">
        <v>10000</v>
      </c>
      <c r="F222" s="270" t="s">
        <v>740</v>
      </c>
      <c r="G222" s="237">
        <f t="shared" si="28"/>
        <v>15000</v>
      </c>
      <c r="H222" s="151">
        <f t="shared" si="31"/>
        <v>5000</v>
      </c>
      <c r="I222" s="151" t="s">
        <v>741</v>
      </c>
    </row>
    <row r="223" spans="1:9" ht="15" customHeight="1">
      <c r="A223" s="386"/>
      <c r="B223" s="376"/>
      <c r="C223" s="371" t="s">
        <v>148</v>
      </c>
      <c r="D223" s="216" t="s">
        <v>572</v>
      </c>
      <c r="E223" s="151">
        <v>30000</v>
      </c>
      <c r="F223" s="270" t="s">
        <v>857</v>
      </c>
      <c r="G223" s="237">
        <f t="shared" si="28"/>
        <v>45000</v>
      </c>
      <c r="H223" s="151">
        <f t="shared" si="31"/>
        <v>15000</v>
      </c>
      <c r="I223" s="151"/>
    </row>
    <row r="224" spans="1:9" ht="15" customHeight="1">
      <c r="A224" s="386"/>
      <c r="B224" s="376"/>
      <c r="C224" s="373"/>
      <c r="D224" s="216" t="s">
        <v>573</v>
      </c>
      <c r="E224" s="151">
        <v>10200</v>
      </c>
      <c r="F224" s="270" t="s">
        <v>858</v>
      </c>
      <c r="G224" s="237">
        <f t="shared" si="28"/>
        <v>24000</v>
      </c>
      <c r="H224" s="151">
        <f t="shared" si="31"/>
        <v>13800</v>
      </c>
      <c r="I224" s="151"/>
    </row>
    <row r="225" spans="1:9" ht="15" customHeight="1">
      <c r="A225" s="386"/>
      <c r="B225" s="376"/>
      <c r="C225" s="377" t="s">
        <v>149</v>
      </c>
      <c r="D225" s="216" t="s">
        <v>150</v>
      </c>
      <c r="E225" s="151">
        <v>21000</v>
      </c>
      <c r="F225" s="85" t="s">
        <v>534</v>
      </c>
      <c r="G225" s="237">
        <f t="shared" si="28"/>
        <v>21000</v>
      </c>
      <c r="H225" s="151">
        <f t="shared" si="31"/>
        <v>0</v>
      </c>
      <c r="I225" s="151"/>
    </row>
    <row r="226" spans="1:9" ht="15" customHeight="1">
      <c r="A226" s="386"/>
      <c r="B226" s="376"/>
      <c r="C226" s="378"/>
      <c r="D226" s="168" t="s">
        <v>866</v>
      </c>
      <c r="E226" s="151">
        <v>1400</v>
      </c>
      <c r="F226" s="270" t="s">
        <v>742</v>
      </c>
      <c r="G226" s="237">
        <f t="shared" si="28"/>
        <v>1600</v>
      </c>
      <c r="H226" s="151">
        <f t="shared" si="31"/>
        <v>200</v>
      </c>
      <c r="I226" s="151" t="s">
        <v>743</v>
      </c>
    </row>
    <row r="227" spans="1:9" ht="15" customHeight="1">
      <c r="A227" s="386"/>
      <c r="B227" s="376"/>
      <c r="C227" s="374" t="s">
        <v>151</v>
      </c>
      <c r="D227" s="206" t="s">
        <v>446</v>
      </c>
      <c r="E227" s="151">
        <v>60000</v>
      </c>
      <c r="F227" s="85" t="s">
        <v>535</v>
      </c>
      <c r="G227" s="237">
        <f t="shared" si="28"/>
        <v>60000</v>
      </c>
      <c r="H227" s="151">
        <f t="shared" si="31"/>
        <v>0</v>
      </c>
      <c r="I227" s="151"/>
    </row>
    <row r="228" spans="1:9" ht="15" customHeight="1">
      <c r="A228" s="386"/>
      <c r="B228" s="376"/>
      <c r="C228" s="374"/>
      <c r="D228" s="206" t="s">
        <v>447</v>
      </c>
      <c r="E228" s="151">
        <v>20000</v>
      </c>
      <c r="F228" s="85" t="s">
        <v>536</v>
      </c>
      <c r="G228" s="237">
        <f t="shared" si="28"/>
        <v>20000</v>
      </c>
      <c r="H228" s="151">
        <f t="shared" si="31"/>
        <v>0</v>
      </c>
      <c r="I228" s="151"/>
    </row>
    <row r="229" spans="1:9" ht="15" customHeight="1">
      <c r="A229" s="386"/>
      <c r="B229" s="376"/>
      <c r="C229" s="374"/>
      <c r="D229" s="206" t="s">
        <v>448</v>
      </c>
      <c r="E229" s="151">
        <v>10000</v>
      </c>
      <c r="F229" s="85" t="s">
        <v>537</v>
      </c>
      <c r="G229" s="237">
        <f t="shared" si="28"/>
        <v>10000</v>
      </c>
      <c r="H229" s="151">
        <f t="shared" si="31"/>
        <v>0</v>
      </c>
      <c r="I229" s="151"/>
    </row>
    <row r="230" spans="1:9" s="273" customFormat="1" ht="15" customHeight="1">
      <c r="A230" s="386"/>
      <c r="B230" s="376"/>
      <c r="C230" s="272" t="s">
        <v>744</v>
      </c>
      <c r="D230" s="268" t="s">
        <v>65</v>
      </c>
      <c r="E230" s="265">
        <v>0</v>
      </c>
      <c r="F230" s="263" t="s">
        <v>524</v>
      </c>
      <c r="G230" s="264">
        <f t="shared" ref="G230" si="32">EvalString(F230)</f>
        <v>3000</v>
      </c>
      <c r="H230" s="265">
        <f>G230-E230</f>
        <v>3000</v>
      </c>
      <c r="I230" s="265" t="s">
        <v>745</v>
      </c>
    </row>
    <row r="231" spans="1:9" ht="15" customHeight="1">
      <c r="A231" s="386"/>
      <c r="B231" s="376"/>
      <c r="C231" s="320" t="s">
        <v>153</v>
      </c>
      <c r="D231" s="206" t="s">
        <v>475</v>
      </c>
      <c r="E231" s="151">
        <v>3000</v>
      </c>
      <c r="F231" s="85" t="s">
        <v>541</v>
      </c>
      <c r="G231" s="237">
        <f t="shared" si="28"/>
        <v>3000</v>
      </c>
      <c r="H231" s="151">
        <f t="shared" si="31"/>
        <v>0</v>
      </c>
      <c r="I231" s="151"/>
    </row>
    <row r="232" spans="1:9" ht="15" customHeight="1">
      <c r="A232" s="386"/>
      <c r="B232" s="376"/>
      <c r="C232" s="320"/>
      <c r="D232" s="206" t="s">
        <v>476</v>
      </c>
      <c r="E232" s="151">
        <v>1000</v>
      </c>
      <c r="F232" s="85" t="s">
        <v>540</v>
      </c>
      <c r="G232" s="237">
        <f t="shared" si="28"/>
        <v>1000</v>
      </c>
      <c r="H232" s="151">
        <f t="shared" si="31"/>
        <v>0</v>
      </c>
      <c r="I232" s="151"/>
    </row>
    <row r="233" spans="1:9" s="35" customFormat="1" ht="15" customHeight="1">
      <c r="A233" s="386"/>
      <c r="B233" s="376"/>
      <c r="C233" s="320"/>
      <c r="D233" s="206" t="s">
        <v>154</v>
      </c>
      <c r="E233" s="151">
        <v>8000</v>
      </c>
      <c r="F233" s="85" t="s">
        <v>539</v>
      </c>
      <c r="G233" s="237">
        <f t="shared" si="28"/>
        <v>8000</v>
      </c>
      <c r="H233" s="151">
        <f t="shared" si="31"/>
        <v>0</v>
      </c>
      <c r="I233" s="151"/>
    </row>
    <row r="234" spans="1:9" ht="15" customHeight="1">
      <c r="A234" s="386"/>
      <c r="B234" s="376"/>
      <c r="C234" s="320"/>
      <c r="D234" s="206" t="s">
        <v>155</v>
      </c>
      <c r="E234" s="151">
        <v>6000</v>
      </c>
      <c r="F234" s="85" t="s">
        <v>538</v>
      </c>
      <c r="G234" s="237">
        <f t="shared" si="28"/>
        <v>6000</v>
      </c>
      <c r="H234" s="151">
        <f t="shared" si="31"/>
        <v>0</v>
      </c>
      <c r="I234" s="151"/>
    </row>
    <row r="235" spans="1:9">
      <c r="A235" s="386"/>
      <c r="B235" s="379" t="s">
        <v>38</v>
      </c>
      <c r="C235" s="379"/>
      <c r="D235" s="379"/>
      <c r="E235" s="153">
        <v>649200</v>
      </c>
      <c r="F235" s="87"/>
      <c r="G235" s="153">
        <f>SUM(G99:G234)</f>
        <v>829950</v>
      </c>
      <c r="H235" s="153">
        <f>SUM(H99:H234)</f>
        <v>180750</v>
      </c>
      <c r="I235" s="153"/>
    </row>
    <row r="236" spans="1:9" s="33" customFormat="1" ht="15" customHeight="1">
      <c r="A236" s="386"/>
      <c r="B236" s="377" t="s">
        <v>156</v>
      </c>
      <c r="C236" s="385" t="s">
        <v>157</v>
      </c>
      <c r="D236" s="29" t="s">
        <v>292</v>
      </c>
      <c r="E236" s="151">
        <v>20000</v>
      </c>
      <c r="F236" s="85" t="s">
        <v>655</v>
      </c>
      <c r="G236" s="237">
        <f t="shared" si="28"/>
        <v>30000</v>
      </c>
      <c r="H236" s="151">
        <f t="shared" si="31"/>
        <v>10000</v>
      </c>
      <c r="I236" s="151" t="s">
        <v>656</v>
      </c>
    </row>
    <row r="237" spans="1:9" s="33" customFormat="1" ht="15" customHeight="1">
      <c r="A237" s="386"/>
      <c r="B237" s="384"/>
      <c r="C237" s="384"/>
      <c r="D237" s="268" t="s">
        <v>687</v>
      </c>
      <c r="E237" s="265">
        <v>0</v>
      </c>
      <c r="F237" s="263" t="s">
        <v>688</v>
      </c>
      <c r="G237" s="264">
        <f t="shared" si="28"/>
        <v>2000</v>
      </c>
      <c r="H237" s="265">
        <f t="shared" si="31"/>
        <v>2000</v>
      </c>
      <c r="I237" s="265" t="s">
        <v>815</v>
      </c>
    </row>
    <row r="238" spans="1:9" s="33" customFormat="1" ht="15" customHeight="1">
      <c r="A238" s="386"/>
      <c r="B238" s="384"/>
      <c r="C238" s="378"/>
      <c r="D238" s="268" t="s">
        <v>853</v>
      </c>
      <c r="E238" s="265">
        <v>0</v>
      </c>
      <c r="F238" s="263" t="s">
        <v>895</v>
      </c>
      <c r="G238" s="264">
        <f t="shared" ref="G238" si="33">EvalString(F238)</f>
        <v>12000</v>
      </c>
      <c r="H238" s="265">
        <f t="shared" ref="H238" si="34">G238-E238</f>
        <v>12000</v>
      </c>
      <c r="I238" s="265" t="s">
        <v>854</v>
      </c>
    </row>
    <row r="239" spans="1:9" s="33" customFormat="1" ht="15" customHeight="1">
      <c r="A239" s="386"/>
      <c r="B239" s="384"/>
      <c r="C239" s="286"/>
      <c r="D239" s="268" t="s">
        <v>887</v>
      </c>
      <c r="E239" s="265">
        <v>0</v>
      </c>
      <c r="F239" s="263" t="s">
        <v>906</v>
      </c>
      <c r="G239" s="264">
        <f>EvalString(F239)</f>
        <v>4120</v>
      </c>
      <c r="H239" s="265">
        <f t="shared" ref="H239" si="35">G239-E239</f>
        <v>4120</v>
      </c>
      <c r="I239" s="265" t="s">
        <v>888</v>
      </c>
    </row>
    <row r="240" spans="1:9" s="33" customFormat="1" ht="15" customHeight="1">
      <c r="A240" s="386"/>
      <c r="B240" s="384"/>
      <c r="C240" s="284"/>
      <c r="D240" s="268" t="s">
        <v>861</v>
      </c>
      <c r="E240" s="265">
        <v>0</v>
      </c>
      <c r="F240" s="263" t="s">
        <v>862</v>
      </c>
      <c r="G240" s="264">
        <f t="shared" ref="G240" si="36">EvalString(F240)</f>
        <v>12000</v>
      </c>
      <c r="H240" s="265">
        <f t="shared" ref="H240" si="37">G240-E240</f>
        <v>12000</v>
      </c>
      <c r="I240" s="265" t="s">
        <v>863</v>
      </c>
    </row>
    <row r="241" spans="1:9" ht="17.25" customHeight="1">
      <c r="A241" s="386"/>
      <c r="B241" s="384"/>
      <c r="C241" s="102" t="s">
        <v>158</v>
      </c>
      <c r="D241" s="158" t="s">
        <v>374</v>
      </c>
      <c r="E241" s="151">
        <v>7200</v>
      </c>
      <c r="F241" s="85" t="s">
        <v>657</v>
      </c>
      <c r="G241" s="237">
        <f t="shared" si="28"/>
        <v>9600</v>
      </c>
      <c r="H241" s="151">
        <f t="shared" si="31"/>
        <v>2400</v>
      </c>
      <c r="I241" s="151" t="s">
        <v>658</v>
      </c>
    </row>
    <row r="242" spans="1:9" ht="17.25" customHeight="1">
      <c r="A242" s="386"/>
      <c r="B242" s="384"/>
      <c r="C242" s="106"/>
      <c r="D242" s="158" t="s">
        <v>892</v>
      </c>
      <c r="E242" s="151">
        <v>30000</v>
      </c>
      <c r="F242" s="85" t="s">
        <v>894</v>
      </c>
      <c r="G242" s="237">
        <f t="shared" si="28"/>
        <v>28000</v>
      </c>
      <c r="H242" s="151">
        <f t="shared" si="31"/>
        <v>-2000</v>
      </c>
      <c r="I242" s="151" t="s">
        <v>893</v>
      </c>
    </row>
    <row r="243" spans="1:9" ht="15" customHeight="1">
      <c r="A243" s="386"/>
      <c r="B243" s="384"/>
      <c r="C243" s="106"/>
      <c r="D243" s="29" t="s">
        <v>159</v>
      </c>
      <c r="E243" s="151">
        <v>4000</v>
      </c>
      <c r="F243" s="85" t="s">
        <v>375</v>
      </c>
      <c r="G243" s="237">
        <f t="shared" si="28"/>
        <v>4000</v>
      </c>
      <c r="H243" s="151">
        <f t="shared" si="31"/>
        <v>0</v>
      </c>
      <c r="I243" s="151"/>
    </row>
    <row r="244" spans="1:9" ht="15" customHeight="1">
      <c r="A244" s="386"/>
      <c r="B244" s="384"/>
      <c r="C244" s="106"/>
      <c r="D244" s="29" t="s">
        <v>160</v>
      </c>
      <c r="E244" s="151">
        <v>12000</v>
      </c>
      <c r="F244" s="85" t="s">
        <v>800</v>
      </c>
      <c r="G244" s="237">
        <f t="shared" si="28"/>
        <v>24000</v>
      </c>
      <c r="H244" s="151">
        <f t="shared" si="31"/>
        <v>12000</v>
      </c>
      <c r="I244" s="151"/>
    </row>
    <row r="245" spans="1:9" ht="15" customHeight="1">
      <c r="A245" s="386"/>
      <c r="B245" s="384"/>
      <c r="C245" s="106"/>
      <c r="D245" s="268" t="s">
        <v>889</v>
      </c>
      <c r="E245" s="265">
        <v>0</v>
      </c>
      <c r="F245" s="263" t="s">
        <v>890</v>
      </c>
      <c r="G245" s="264">
        <f t="shared" ref="G245" si="38">EvalString(F245)</f>
        <v>10000</v>
      </c>
      <c r="H245" s="265">
        <f t="shared" ref="H245" si="39">G245-E245</f>
        <v>10000</v>
      </c>
      <c r="I245" s="265" t="s">
        <v>891</v>
      </c>
    </row>
    <row r="246" spans="1:9" ht="15" customHeight="1">
      <c r="A246" s="386"/>
      <c r="B246" s="384"/>
      <c r="C246" s="103"/>
      <c r="D246" s="29" t="s">
        <v>161</v>
      </c>
      <c r="E246" s="151">
        <v>52500</v>
      </c>
      <c r="F246" s="85" t="s">
        <v>659</v>
      </c>
      <c r="G246" s="237">
        <f t="shared" si="28"/>
        <v>64500</v>
      </c>
      <c r="H246" s="151">
        <f t="shared" si="31"/>
        <v>12000</v>
      </c>
      <c r="I246" s="151" t="s">
        <v>660</v>
      </c>
    </row>
    <row r="247" spans="1:9" ht="15" customHeight="1">
      <c r="A247" s="386"/>
      <c r="B247" s="384"/>
      <c r="C247" s="34" t="s">
        <v>162</v>
      </c>
      <c r="D247" s="168" t="s">
        <v>163</v>
      </c>
      <c r="E247" s="151">
        <v>2000</v>
      </c>
      <c r="F247" s="85" t="s">
        <v>542</v>
      </c>
      <c r="G247" s="237">
        <f t="shared" si="28"/>
        <v>2000</v>
      </c>
      <c r="H247" s="151">
        <f t="shared" si="31"/>
        <v>0</v>
      </c>
      <c r="I247" s="151"/>
    </row>
    <row r="248" spans="1:9" ht="15" customHeight="1">
      <c r="A248" s="386"/>
      <c r="B248" s="378"/>
      <c r="C248" s="34" t="s">
        <v>164</v>
      </c>
      <c r="D248" s="206" t="s">
        <v>466</v>
      </c>
      <c r="E248" s="151">
        <v>6400</v>
      </c>
      <c r="F248" s="270" t="s">
        <v>760</v>
      </c>
      <c r="G248" s="237">
        <f t="shared" si="28"/>
        <v>8000</v>
      </c>
      <c r="H248" s="151">
        <f t="shared" si="31"/>
        <v>1600</v>
      </c>
      <c r="I248" s="151" t="s">
        <v>761</v>
      </c>
    </row>
    <row r="249" spans="1:9" s="33" customFormat="1">
      <c r="A249" s="386"/>
      <c r="B249" s="379" t="s">
        <v>38</v>
      </c>
      <c r="C249" s="379"/>
      <c r="D249" s="379"/>
      <c r="E249" s="153">
        <v>134100</v>
      </c>
      <c r="F249" s="87"/>
      <c r="G249" s="153">
        <f>SUM(G236:G248)</f>
        <v>210220</v>
      </c>
      <c r="H249" s="153">
        <f>SUM(H236:H248)</f>
        <v>76120</v>
      </c>
      <c r="I249" s="153"/>
    </row>
    <row r="250" spans="1:9" s="35" customFormat="1" ht="15" customHeight="1">
      <c r="A250" s="386"/>
      <c r="B250" s="371" t="s">
        <v>165</v>
      </c>
      <c r="C250" s="34" t="s">
        <v>166</v>
      </c>
      <c r="D250" s="29" t="s">
        <v>167</v>
      </c>
      <c r="E250" s="151">
        <v>10500</v>
      </c>
      <c r="F250" s="85" t="s">
        <v>379</v>
      </c>
      <c r="G250" s="237">
        <f t="shared" si="28"/>
        <v>10500</v>
      </c>
      <c r="H250" s="151">
        <f t="shared" si="31"/>
        <v>0</v>
      </c>
      <c r="I250" s="151"/>
    </row>
    <row r="251" spans="1:9" s="37" customFormat="1" ht="15" customHeight="1">
      <c r="A251" s="386"/>
      <c r="B251" s="372"/>
      <c r="C251" s="34" t="s">
        <v>168</v>
      </c>
      <c r="D251" s="29" t="s">
        <v>169</v>
      </c>
      <c r="E251" s="151">
        <v>7500</v>
      </c>
      <c r="F251" s="89" t="s">
        <v>377</v>
      </c>
      <c r="G251" s="237">
        <f t="shared" si="28"/>
        <v>7500</v>
      </c>
      <c r="H251" s="151">
        <f t="shared" si="31"/>
        <v>0</v>
      </c>
      <c r="I251" s="151"/>
    </row>
    <row r="252" spans="1:9" s="37" customFormat="1" ht="15" customHeight="1">
      <c r="A252" s="386"/>
      <c r="B252" s="372"/>
      <c r="C252" s="34" t="s">
        <v>170</v>
      </c>
      <c r="D252" s="29" t="s">
        <v>169</v>
      </c>
      <c r="E252" s="151">
        <v>9000</v>
      </c>
      <c r="F252" s="89" t="s">
        <v>380</v>
      </c>
      <c r="G252" s="237">
        <f t="shared" si="28"/>
        <v>9000</v>
      </c>
      <c r="H252" s="151">
        <f t="shared" si="31"/>
        <v>0</v>
      </c>
      <c r="I252" s="151"/>
    </row>
    <row r="253" spans="1:9" s="37" customFormat="1" ht="15" customHeight="1">
      <c r="A253" s="386"/>
      <c r="B253" s="372"/>
      <c r="C253" s="34" t="s">
        <v>171</v>
      </c>
      <c r="D253" s="29" t="s">
        <v>169</v>
      </c>
      <c r="E253" s="151">
        <v>63600</v>
      </c>
      <c r="F253" s="89" t="s">
        <v>661</v>
      </c>
      <c r="G253" s="237">
        <f t="shared" si="28"/>
        <v>81000</v>
      </c>
      <c r="H253" s="151">
        <f t="shared" si="31"/>
        <v>17400</v>
      </c>
      <c r="I253" s="151" t="s">
        <v>663</v>
      </c>
    </row>
    <row r="254" spans="1:9" s="37" customFormat="1" ht="15" customHeight="1">
      <c r="A254" s="386"/>
      <c r="B254" s="372"/>
      <c r="C254" s="29" t="s">
        <v>172</v>
      </c>
      <c r="D254" s="29" t="s">
        <v>169</v>
      </c>
      <c r="E254" s="151">
        <v>22500</v>
      </c>
      <c r="F254" s="89" t="s">
        <v>381</v>
      </c>
      <c r="G254" s="237">
        <f t="shared" si="28"/>
        <v>22500</v>
      </c>
      <c r="H254" s="151">
        <f t="shared" si="31"/>
        <v>0</v>
      </c>
      <c r="I254" s="151"/>
    </row>
    <row r="255" spans="1:9" s="37" customFormat="1" ht="15" customHeight="1">
      <c r="A255" s="386"/>
      <c r="B255" s="372"/>
      <c r="C255" s="36" t="s">
        <v>173</v>
      </c>
      <c r="D255" s="36" t="s">
        <v>169</v>
      </c>
      <c r="E255" s="151">
        <v>1800</v>
      </c>
      <c r="F255" s="89" t="s">
        <v>662</v>
      </c>
      <c r="G255" s="237">
        <f t="shared" si="28"/>
        <v>3600</v>
      </c>
      <c r="H255" s="151">
        <f t="shared" si="31"/>
        <v>1800</v>
      </c>
      <c r="I255" s="151"/>
    </row>
    <row r="256" spans="1:9" s="37" customFormat="1" ht="15" customHeight="1">
      <c r="A256" s="386"/>
      <c r="B256" s="372"/>
      <c r="C256" s="36" t="s">
        <v>174</v>
      </c>
      <c r="D256" s="36" t="s">
        <v>169</v>
      </c>
      <c r="E256" s="151">
        <v>2400</v>
      </c>
      <c r="F256" s="89" t="s">
        <v>376</v>
      </c>
      <c r="G256" s="237">
        <f t="shared" si="28"/>
        <v>2400</v>
      </c>
      <c r="H256" s="151">
        <f t="shared" si="31"/>
        <v>0</v>
      </c>
      <c r="I256" s="151"/>
    </row>
    <row r="257" spans="1:9 16365:16365" s="37" customFormat="1" ht="15" customHeight="1">
      <c r="A257" s="386"/>
      <c r="B257" s="372"/>
      <c r="C257" s="34" t="s">
        <v>175</v>
      </c>
      <c r="D257" s="29" t="s">
        <v>169</v>
      </c>
      <c r="E257" s="151">
        <v>3000</v>
      </c>
      <c r="F257" s="89" t="s">
        <v>378</v>
      </c>
      <c r="G257" s="237">
        <f t="shared" si="28"/>
        <v>3000</v>
      </c>
      <c r="H257" s="151">
        <f t="shared" si="31"/>
        <v>0</v>
      </c>
      <c r="I257" s="151"/>
    </row>
    <row r="258" spans="1:9 16365:16365" s="37" customFormat="1" ht="15" customHeight="1">
      <c r="A258" s="389"/>
      <c r="B258" s="373"/>
      <c r="C258" s="217" t="s">
        <v>494</v>
      </c>
      <c r="D258" s="208" t="s">
        <v>167</v>
      </c>
      <c r="E258" s="151">
        <v>1600</v>
      </c>
      <c r="F258" s="209" t="s">
        <v>625</v>
      </c>
      <c r="G258" s="237">
        <f t="shared" si="28"/>
        <v>0</v>
      </c>
      <c r="H258" s="151">
        <f t="shared" si="31"/>
        <v>-1600</v>
      </c>
      <c r="I258" s="151" t="s">
        <v>626</v>
      </c>
    </row>
    <row r="259" spans="1:9 16365:16365" s="37" customFormat="1" ht="18" customHeight="1">
      <c r="A259" s="386"/>
      <c r="B259" s="379" t="s">
        <v>38</v>
      </c>
      <c r="C259" s="379"/>
      <c r="D259" s="379"/>
      <c r="E259" s="152">
        <v>121900</v>
      </c>
      <c r="F259" s="87"/>
      <c r="G259" s="152">
        <f>SUM(G250:G258)</f>
        <v>139500</v>
      </c>
      <c r="H259" s="153">
        <f>SUM(H250:H258)</f>
        <v>17600</v>
      </c>
      <c r="I259" s="153"/>
    </row>
    <row r="260" spans="1:9 16365:16365" s="35" customFormat="1" ht="19.5" customHeight="1">
      <c r="A260" s="375" t="s">
        <v>176</v>
      </c>
      <c r="B260" s="375"/>
      <c r="C260" s="375"/>
      <c r="D260" s="375"/>
      <c r="E260" s="154">
        <v>3063820</v>
      </c>
      <c r="F260" s="88"/>
      <c r="G260" s="154">
        <f>SUM(G259,G249,G235,G98)</f>
        <v>3615370</v>
      </c>
      <c r="H260" s="155">
        <f>SUM(H259,H249,H235,H98)</f>
        <v>551550</v>
      </c>
      <c r="I260" s="155"/>
      <c r="XEK260" s="38">
        <f>SUM(F260:XEJ260)</f>
        <v>4166920</v>
      </c>
    </row>
    <row r="261" spans="1:9 16365:16365" ht="14.25" customHeight="1">
      <c r="A261" s="104" t="s">
        <v>177</v>
      </c>
      <c r="B261" s="102" t="s">
        <v>178</v>
      </c>
      <c r="C261" s="105" t="s">
        <v>179</v>
      </c>
      <c r="D261" s="29" t="s">
        <v>180</v>
      </c>
      <c r="E261" s="151">
        <v>100000</v>
      </c>
      <c r="F261" s="85" t="s">
        <v>855</v>
      </c>
      <c r="G261" s="237">
        <f t="shared" ref="G261" si="40">EvalString(F261)</f>
        <v>200000</v>
      </c>
      <c r="H261" s="151">
        <f t="shared" ref="H261" si="41">G261-E261</f>
        <v>100000</v>
      </c>
      <c r="I261" s="151" t="s">
        <v>856</v>
      </c>
    </row>
    <row r="262" spans="1:9 16365:16365" ht="19.5" customHeight="1">
      <c r="A262" s="375" t="s">
        <v>42</v>
      </c>
      <c r="B262" s="375"/>
      <c r="C262" s="375"/>
      <c r="D262" s="375"/>
      <c r="E262" s="154">
        <v>100000</v>
      </c>
      <c r="F262" s="88"/>
      <c r="G262" s="154">
        <f>SUM(G261)</f>
        <v>200000</v>
      </c>
      <c r="H262" s="155">
        <f>SUM(H261)</f>
        <v>100000</v>
      </c>
      <c r="I262" s="155"/>
    </row>
    <row r="263" spans="1:9 16365:16365" ht="16.5" customHeight="1">
      <c r="A263" s="107" t="s">
        <v>181</v>
      </c>
      <c r="B263" s="95" t="s">
        <v>182</v>
      </c>
      <c r="C263" s="95" t="s">
        <v>183</v>
      </c>
      <c r="D263" s="32" t="s">
        <v>184</v>
      </c>
      <c r="E263" s="151">
        <v>1603621.81</v>
      </c>
      <c r="F263" s="270" t="s">
        <v>900</v>
      </c>
      <c r="G263" s="237">
        <v>90575.31</v>
      </c>
      <c r="H263" s="151">
        <f t="shared" ref="H263" si="42">G263-E263</f>
        <v>-1513046.5</v>
      </c>
      <c r="I263" s="151" t="s">
        <v>622</v>
      </c>
    </row>
    <row r="264" spans="1:9 16365:16365" ht="16.5" customHeight="1">
      <c r="A264" s="108"/>
      <c r="B264" s="96" t="s">
        <v>38</v>
      </c>
      <c r="C264" s="96"/>
      <c r="D264" s="96"/>
      <c r="E264" s="152">
        <v>1603621.81</v>
      </c>
      <c r="F264" s="87"/>
      <c r="G264" s="152">
        <f>SUM(G263)</f>
        <v>90575.31</v>
      </c>
      <c r="H264" s="153">
        <f>SUM(H263)</f>
        <v>-1513046.5</v>
      </c>
      <c r="I264" s="153"/>
    </row>
    <row r="265" spans="1:9 16365:16365" ht="18.75" customHeight="1">
      <c r="A265" s="108"/>
      <c r="B265" s="92" t="s">
        <v>185</v>
      </c>
      <c r="C265" s="98" t="s">
        <v>186</v>
      </c>
      <c r="D265" s="94" t="s">
        <v>187</v>
      </c>
      <c r="E265" s="151">
        <v>100000</v>
      </c>
      <c r="F265" s="85" t="s">
        <v>664</v>
      </c>
      <c r="G265" s="237">
        <f>EvalString(F265)</f>
        <v>200000</v>
      </c>
      <c r="H265" s="151">
        <f t="shared" ref="H265:H268" si="43">G265-E265</f>
        <v>100000</v>
      </c>
      <c r="I265" s="151" t="s">
        <v>665</v>
      </c>
    </row>
    <row r="266" spans="1:9 16365:16365" ht="15.75" customHeight="1">
      <c r="A266" s="108"/>
      <c r="B266" s="97"/>
      <c r="C266" s="99"/>
      <c r="D266" s="94" t="s">
        <v>188</v>
      </c>
      <c r="E266" s="151">
        <v>100000</v>
      </c>
      <c r="F266" s="85" t="s">
        <v>383</v>
      </c>
      <c r="G266" s="237">
        <f t="shared" ref="G266:G268" si="44">EvalString(F266)</f>
        <v>100000</v>
      </c>
      <c r="H266" s="151">
        <f t="shared" si="43"/>
        <v>0</v>
      </c>
      <c r="I266" s="151"/>
    </row>
    <row r="267" spans="1:9 16365:16365" ht="15.75" customHeight="1">
      <c r="A267" s="108"/>
      <c r="B267" s="97"/>
      <c r="C267" s="99"/>
      <c r="D267" s="94" t="s">
        <v>189</v>
      </c>
      <c r="E267" s="151">
        <v>10000</v>
      </c>
      <c r="F267" s="85" t="s">
        <v>623</v>
      </c>
      <c r="G267" s="237">
        <f t="shared" si="44"/>
        <v>15000</v>
      </c>
      <c r="H267" s="151">
        <f t="shared" si="43"/>
        <v>5000</v>
      </c>
      <c r="I267" s="151" t="s">
        <v>624</v>
      </c>
    </row>
    <row r="268" spans="1:9 16365:16365" ht="15.75" customHeight="1">
      <c r="A268" s="108"/>
      <c r="B268" s="93"/>
      <c r="C268" s="100"/>
      <c r="D268" s="94" t="s">
        <v>295</v>
      </c>
      <c r="E268" s="151">
        <v>50000</v>
      </c>
      <c r="F268" s="85" t="s">
        <v>382</v>
      </c>
      <c r="G268" s="237">
        <f t="shared" si="44"/>
        <v>50000</v>
      </c>
      <c r="H268" s="151">
        <f t="shared" si="43"/>
        <v>0</v>
      </c>
      <c r="I268" s="151"/>
    </row>
    <row r="269" spans="1:9 16365:16365" ht="15.75" customHeight="1">
      <c r="A269" s="109"/>
      <c r="B269" s="96" t="s">
        <v>38</v>
      </c>
      <c r="C269" s="96"/>
      <c r="D269" s="96"/>
      <c r="E269" s="152">
        <v>260000</v>
      </c>
      <c r="F269" s="87"/>
      <c r="G269" s="152">
        <f>SUM(G265:G268)</f>
        <v>365000</v>
      </c>
      <c r="H269" s="153">
        <f>SUM(H265:H268)</f>
        <v>105000</v>
      </c>
      <c r="I269" s="153"/>
    </row>
    <row r="270" spans="1:9 16365:16365" ht="19.5" customHeight="1">
      <c r="A270" s="375" t="s">
        <v>176</v>
      </c>
      <c r="B270" s="375"/>
      <c r="C270" s="375"/>
      <c r="D270" s="375"/>
      <c r="E270" s="154">
        <v>1863621.81</v>
      </c>
      <c r="F270" s="88"/>
      <c r="G270" s="154">
        <f>SUM(G264,G269)</f>
        <v>455575.31</v>
      </c>
      <c r="H270" s="155">
        <f>SUM(H269,H264)</f>
        <v>-1408046.5</v>
      </c>
      <c r="I270" s="155"/>
    </row>
    <row r="271" spans="1:9 16365:16365" ht="19.5" customHeight="1">
      <c r="A271" s="386" t="s">
        <v>190</v>
      </c>
      <c r="B271" s="368" t="s">
        <v>191</v>
      </c>
      <c r="C271" s="29" t="s">
        <v>192</v>
      </c>
      <c r="D271" s="29" t="s">
        <v>618</v>
      </c>
      <c r="E271" s="151">
        <v>375000</v>
      </c>
      <c r="F271" s="85" t="s">
        <v>620</v>
      </c>
      <c r="G271" s="237">
        <f t="shared" ref="G271:G282" si="45">EvalString(F271)</f>
        <v>80000</v>
      </c>
      <c r="H271" s="151">
        <f t="shared" ref="H271:H276" si="46">G271-E271</f>
        <v>-295000</v>
      </c>
      <c r="I271" s="151"/>
    </row>
    <row r="272" spans="1:9 16365:16365" ht="19.5" customHeight="1">
      <c r="A272" s="386"/>
      <c r="B272" s="370"/>
      <c r="C272" s="244" t="s">
        <v>192</v>
      </c>
      <c r="D272" s="244" t="s">
        <v>619</v>
      </c>
      <c r="E272" s="151">
        <v>0</v>
      </c>
      <c r="F272" s="85" t="s">
        <v>621</v>
      </c>
      <c r="G272" s="237">
        <f t="shared" ref="G272" si="47">EvalString(F272)</f>
        <v>90000</v>
      </c>
      <c r="H272" s="151">
        <f t="shared" si="46"/>
        <v>90000</v>
      </c>
      <c r="I272" s="151"/>
    </row>
    <row r="273" spans="1:9" ht="19.5" customHeight="1">
      <c r="A273" s="386"/>
      <c r="B273" s="370"/>
      <c r="C273" s="267" t="s">
        <v>868</v>
      </c>
      <c r="D273" s="267" t="s">
        <v>791</v>
      </c>
      <c r="E273" s="151">
        <v>0</v>
      </c>
      <c r="F273" s="85" t="s">
        <v>792</v>
      </c>
      <c r="G273" s="237">
        <f t="shared" ref="G273" si="48">EvalString(F273)</f>
        <v>140000</v>
      </c>
      <c r="H273" s="151">
        <f t="shared" ref="H273" si="49">G273-E273</f>
        <v>140000</v>
      </c>
      <c r="I273" s="151" t="s">
        <v>793</v>
      </c>
    </row>
    <row r="274" spans="1:9" ht="19.5" customHeight="1">
      <c r="A274" s="386"/>
      <c r="B274" s="370"/>
      <c r="C274" s="368" t="s">
        <v>828</v>
      </c>
      <c r="D274" s="244" t="s">
        <v>199</v>
      </c>
      <c r="E274" s="151">
        <v>0</v>
      </c>
      <c r="F274" s="85" t="s">
        <v>830</v>
      </c>
      <c r="G274" s="237">
        <f t="shared" ref="G274" si="50">EvalString(F274)</f>
        <v>240000</v>
      </c>
      <c r="H274" s="151">
        <f t="shared" si="46"/>
        <v>240000</v>
      </c>
      <c r="I274" s="151" t="s">
        <v>832</v>
      </c>
    </row>
    <row r="275" spans="1:9" ht="19.5" customHeight="1">
      <c r="A275" s="386"/>
      <c r="B275" s="369"/>
      <c r="C275" s="369"/>
      <c r="D275" s="271" t="s">
        <v>829</v>
      </c>
      <c r="E275" s="151">
        <v>0</v>
      </c>
      <c r="F275" s="85" t="s">
        <v>831</v>
      </c>
      <c r="G275" s="237">
        <f t="shared" ref="G275" si="51">EvalString(F275)</f>
        <v>160000</v>
      </c>
      <c r="H275" s="151">
        <f t="shared" ref="H275" si="52">G275-E275</f>
        <v>160000</v>
      </c>
      <c r="I275" s="151" t="s">
        <v>833</v>
      </c>
    </row>
    <row r="276" spans="1:9" ht="15.75" customHeight="1">
      <c r="A276" s="386"/>
      <c r="B276" s="30" t="s">
        <v>194</v>
      </c>
      <c r="C276" s="29" t="s">
        <v>195</v>
      </c>
      <c r="D276" s="29" t="s">
        <v>193</v>
      </c>
      <c r="E276" s="151">
        <v>1372500</v>
      </c>
      <c r="F276" s="181" t="s">
        <v>827</v>
      </c>
      <c r="G276" s="237">
        <f t="shared" si="45"/>
        <v>1998360</v>
      </c>
      <c r="H276" s="151">
        <f t="shared" si="46"/>
        <v>625860</v>
      </c>
      <c r="I276" s="151" t="s">
        <v>686</v>
      </c>
    </row>
    <row r="277" spans="1:9" ht="15.75" customHeight="1">
      <c r="A277" s="386"/>
      <c r="B277" s="387" t="s">
        <v>196</v>
      </c>
      <c r="C277" s="387" t="s">
        <v>197</v>
      </c>
      <c r="D277" s="29" t="s">
        <v>198</v>
      </c>
      <c r="E277" s="151">
        <v>300000</v>
      </c>
      <c r="F277" s="181" t="s">
        <v>427</v>
      </c>
      <c r="G277" s="237">
        <f t="shared" si="45"/>
        <v>300000</v>
      </c>
      <c r="H277" s="151">
        <f t="shared" ref="H277:H287" si="53">G277-E277</f>
        <v>0</v>
      </c>
      <c r="I277" s="151"/>
    </row>
    <row r="278" spans="1:9" ht="15.75" customHeight="1">
      <c r="A278" s="386"/>
      <c r="B278" s="387"/>
      <c r="C278" s="387"/>
      <c r="D278" s="206" t="s">
        <v>449</v>
      </c>
      <c r="E278" s="151">
        <v>150000</v>
      </c>
      <c r="F278" s="181" t="s">
        <v>428</v>
      </c>
      <c r="G278" s="237">
        <f t="shared" si="45"/>
        <v>150000</v>
      </c>
      <c r="H278" s="151">
        <f t="shared" si="53"/>
        <v>0</v>
      </c>
      <c r="I278" s="151"/>
    </row>
    <row r="279" spans="1:9" ht="15.75" customHeight="1">
      <c r="A279" s="386"/>
      <c r="B279" s="387"/>
      <c r="C279" s="387"/>
      <c r="D279" s="206" t="s">
        <v>450</v>
      </c>
      <c r="E279" s="151">
        <v>100000</v>
      </c>
      <c r="F279" s="181" t="s">
        <v>429</v>
      </c>
      <c r="G279" s="237">
        <f t="shared" si="45"/>
        <v>100000</v>
      </c>
      <c r="H279" s="151">
        <f t="shared" si="53"/>
        <v>0</v>
      </c>
      <c r="I279" s="151"/>
    </row>
    <row r="280" spans="1:9" ht="15.75" customHeight="1">
      <c r="A280" s="386"/>
      <c r="B280" s="387" t="s">
        <v>201</v>
      </c>
      <c r="C280" s="374" t="s">
        <v>202</v>
      </c>
      <c r="D280" s="29" t="s">
        <v>203</v>
      </c>
      <c r="E280" s="151">
        <v>1980000</v>
      </c>
      <c r="F280" s="85" t="s">
        <v>834</v>
      </c>
      <c r="G280" s="237">
        <f t="shared" si="45"/>
        <v>2220000</v>
      </c>
      <c r="H280" s="151">
        <f t="shared" si="53"/>
        <v>240000</v>
      </c>
      <c r="I280" s="151" t="s">
        <v>837</v>
      </c>
    </row>
    <row r="281" spans="1:9" ht="15.75" customHeight="1">
      <c r="A281" s="386"/>
      <c r="B281" s="387"/>
      <c r="C281" s="374"/>
      <c r="D281" s="29" t="s">
        <v>204</v>
      </c>
      <c r="E281" s="151">
        <v>30000</v>
      </c>
      <c r="F281" s="85" t="s">
        <v>836</v>
      </c>
      <c r="G281" s="237">
        <f t="shared" si="45"/>
        <v>105600</v>
      </c>
      <c r="H281" s="151">
        <f t="shared" si="53"/>
        <v>75600</v>
      </c>
      <c r="I281" s="151"/>
    </row>
    <row r="282" spans="1:9" ht="15.75" customHeight="1">
      <c r="A282" s="386"/>
      <c r="B282" s="387"/>
      <c r="C282" s="374"/>
      <c r="D282" s="29" t="s">
        <v>205</v>
      </c>
      <c r="E282" s="151">
        <v>83520</v>
      </c>
      <c r="F282" s="85" t="s">
        <v>835</v>
      </c>
      <c r="G282" s="237">
        <f t="shared" si="45"/>
        <v>90000</v>
      </c>
      <c r="H282" s="151">
        <f t="shared" si="53"/>
        <v>6480</v>
      </c>
      <c r="I282" s="151"/>
    </row>
    <row r="283" spans="1:9" ht="15.75" customHeight="1">
      <c r="A283" s="375" t="s">
        <v>296</v>
      </c>
      <c r="B283" s="375"/>
      <c r="C283" s="375"/>
      <c r="D283" s="375"/>
      <c r="E283" s="154">
        <v>4391020</v>
      </c>
      <c r="F283" s="88"/>
      <c r="G283" s="154">
        <f>SUM(G271:G282)</f>
        <v>5673960</v>
      </c>
      <c r="H283" s="155">
        <f>SUM(H271:H282)</f>
        <v>1282940</v>
      </c>
      <c r="I283" s="155"/>
    </row>
    <row r="284" spans="1:9" ht="21" customHeight="1">
      <c r="A284" s="386" t="s">
        <v>206</v>
      </c>
      <c r="B284" s="34" t="s">
        <v>207</v>
      </c>
      <c r="C284" s="40" t="s">
        <v>208</v>
      </c>
      <c r="D284" s="29" t="s">
        <v>208</v>
      </c>
      <c r="E284" s="151">
        <v>0</v>
      </c>
      <c r="F284" s="85"/>
      <c r="G284" s="237"/>
      <c r="H284" s="151">
        <f t="shared" si="53"/>
        <v>0</v>
      </c>
      <c r="I284" s="151"/>
    </row>
    <row r="285" spans="1:9" ht="15.75" customHeight="1">
      <c r="A285" s="386"/>
      <c r="B285" s="34" t="s">
        <v>209</v>
      </c>
      <c r="C285" s="34" t="s">
        <v>210</v>
      </c>
      <c r="D285" s="34" t="s">
        <v>210</v>
      </c>
      <c r="E285" s="151">
        <v>0</v>
      </c>
      <c r="F285" s="85"/>
      <c r="G285" s="151"/>
      <c r="H285" s="151">
        <f t="shared" si="53"/>
        <v>0</v>
      </c>
      <c r="I285" s="151"/>
    </row>
    <row r="286" spans="1:9" ht="15.75" customHeight="1">
      <c r="A286" s="386"/>
      <c r="B286" s="34" t="s">
        <v>211</v>
      </c>
      <c r="C286" s="34" t="s">
        <v>212</v>
      </c>
      <c r="D286" s="34" t="s">
        <v>213</v>
      </c>
      <c r="E286" s="151">
        <v>0</v>
      </c>
      <c r="F286" s="85" t="s">
        <v>616</v>
      </c>
      <c r="G286" s="237">
        <f t="shared" ref="G286" si="54">EvalString(F286)</f>
        <v>100000</v>
      </c>
      <c r="H286" s="151">
        <f t="shared" ref="H286" si="55">G286-E286</f>
        <v>100000</v>
      </c>
      <c r="I286" s="151" t="s">
        <v>617</v>
      </c>
    </row>
    <row r="287" spans="1:9" ht="15.75" customHeight="1">
      <c r="A287" s="386"/>
      <c r="B287" s="34" t="s">
        <v>214</v>
      </c>
      <c r="C287" s="34" t="s">
        <v>215</v>
      </c>
      <c r="D287" s="29" t="s">
        <v>215</v>
      </c>
      <c r="E287" s="151">
        <v>0</v>
      </c>
      <c r="F287" s="85"/>
      <c r="G287" s="151"/>
      <c r="H287" s="151">
        <f t="shared" si="53"/>
        <v>0</v>
      </c>
      <c r="I287" s="151"/>
    </row>
    <row r="288" spans="1:9" ht="15.75" customHeight="1">
      <c r="A288" s="375" t="s">
        <v>297</v>
      </c>
      <c r="B288" s="375"/>
      <c r="C288" s="375"/>
      <c r="D288" s="375"/>
      <c r="E288" s="154">
        <v>0</v>
      </c>
      <c r="F288" s="88"/>
      <c r="G288" s="154">
        <f>SUM(G284:G287)</f>
        <v>100000</v>
      </c>
      <c r="H288" s="154">
        <f>SUM(H284:H287)</f>
        <v>100000</v>
      </c>
      <c r="I288" s="154"/>
    </row>
    <row r="289" spans="1:9" ht="30.75" customHeight="1">
      <c r="A289" s="380" t="s">
        <v>216</v>
      </c>
      <c r="B289" s="380"/>
      <c r="C289" s="380"/>
      <c r="D289" s="380"/>
      <c r="E289" s="156">
        <v>22684541.809999999</v>
      </c>
      <c r="F289" s="90"/>
      <c r="G289" s="156">
        <f>SUM(G288,G62,G260,G262,G270,G283)</f>
        <v>24632735.309999999</v>
      </c>
      <c r="H289" s="156">
        <f>SUM(H288,H283,H270,H262,H260,H62)</f>
        <v>1948193.5</v>
      </c>
      <c r="I289" s="156"/>
    </row>
    <row r="290" spans="1:9" ht="25.5" customHeight="1" thickBot="1"/>
    <row r="291" spans="1:9" ht="31.5" customHeight="1" thickTop="1" thickBot="1">
      <c r="A291" s="21"/>
      <c r="B291" s="21"/>
      <c r="C291" s="21"/>
      <c r="D291" s="41"/>
      <c r="E291" s="257" t="s">
        <v>651</v>
      </c>
      <c r="F291" s="358" t="s">
        <v>666</v>
      </c>
      <c r="G291" s="358"/>
      <c r="H291" s="258">
        <f>H62+H260+H262+H269</f>
        <v>2078300</v>
      </c>
    </row>
    <row r="292" spans="1:9" ht="9.75" customHeight="1" thickTop="1" thickBot="1">
      <c r="A292" s="21"/>
      <c r="B292" s="21"/>
      <c r="C292" s="21"/>
      <c r="D292" s="41"/>
    </row>
    <row r="293" spans="1:9" ht="29.25" customHeight="1" thickTop="1" thickBot="1">
      <c r="E293" s="365" t="s">
        <v>817</v>
      </c>
      <c r="F293" s="366"/>
      <c r="G293" s="367"/>
      <c r="H293" s="283">
        <f>세입2020!H46-H291</f>
        <v>0</v>
      </c>
    </row>
    <row r="294" spans="1:9" ht="16.5" thickTop="1"/>
  </sheetData>
  <mergeCells count="72">
    <mergeCell ref="C129:C133"/>
    <mergeCell ref="C73:C80"/>
    <mergeCell ref="C124:C128"/>
    <mergeCell ref="C103:C107"/>
    <mergeCell ref="C143:C147"/>
    <mergeCell ref="C92:C93"/>
    <mergeCell ref="C95:C97"/>
    <mergeCell ref="C215:C219"/>
    <mergeCell ref="F291:G291"/>
    <mergeCell ref="B6:B35"/>
    <mergeCell ref="B63:B97"/>
    <mergeCell ref="A62:D62"/>
    <mergeCell ref="A63:A259"/>
    <mergeCell ref="C63:C67"/>
    <mergeCell ref="C70:C72"/>
    <mergeCell ref="C81:C90"/>
    <mergeCell ref="B98:D98"/>
    <mergeCell ref="B99:B234"/>
    <mergeCell ref="C99:C102"/>
    <mergeCell ref="C108:C115"/>
    <mergeCell ref="C119:C121"/>
    <mergeCell ref="C122:C123"/>
    <mergeCell ref="A6:A61"/>
    <mergeCell ref="B61:D61"/>
    <mergeCell ref="C37:C44"/>
    <mergeCell ref="C45:C51"/>
    <mergeCell ref="C6:C20"/>
    <mergeCell ref="C26:C31"/>
    <mergeCell ref="C21:C25"/>
    <mergeCell ref="C32:C33"/>
    <mergeCell ref="B36:D36"/>
    <mergeCell ref="B37:B60"/>
    <mergeCell ref="C52:C54"/>
    <mergeCell ref="C55:C59"/>
    <mergeCell ref="A284:A287"/>
    <mergeCell ref="A288:D288"/>
    <mergeCell ref="C231:C234"/>
    <mergeCell ref="B235:D235"/>
    <mergeCell ref="B236:B248"/>
    <mergeCell ref="B249:D249"/>
    <mergeCell ref="A260:D260"/>
    <mergeCell ref="A262:D262"/>
    <mergeCell ref="A271:A282"/>
    <mergeCell ref="B277:B279"/>
    <mergeCell ref="C277:C279"/>
    <mergeCell ref="B280:B282"/>
    <mergeCell ref="C280:C282"/>
    <mergeCell ref="C236:C238"/>
    <mergeCell ref="C149:C153"/>
    <mergeCell ref="C172:C175"/>
    <mergeCell ref="C134:C135"/>
    <mergeCell ref="C136:C138"/>
    <mergeCell ref="C139:C142"/>
    <mergeCell ref="C154:C158"/>
    <mergeCell ref="C159:C167"/>
    <mergeCell ref="C170:C171"/>
    <mergeCell ref="E293:G293"/>
    <mergeCell ref="C274:C275"/>
    <mergeCell ref="B271:B275"/>
    <mergeCell ref="C194:C197"/>
    <mergeCell ref="C178:C179"/>
    <mergeCell ref="C183:C189"/>
    <mergeCell ref="C191:C193"/>
    <mergeCell ref="A270:D270"/>
    <mergeCell ref="C227:C229"/>
    <mergeCell ref="C220:C222"/>
    <mergeCell ref="C225:C226"/>
    <mergeCell ref="B259:D259"/>
    <mergeCell ref="B250:B258"/>
    <mergeCell ref="C223:C224"/>
    <mergeCell ref="A289:D289"/>
    <mergeCell ref="A283:D283"/>
  </mergeCells>
  <phoneticPr fontId="18" type="noConversion"/>
  <printOptions horizontalCentered="1"/>
  <pageMargins left="0.21" right="0.17" top="0.99" bottom="0.72" header="0.28999999999999998" footer="0.17"/>
  <pageSetup paperSize="8" scale="81" fitToHeight="0"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
  <sheetViews>
    <sheetView zoomScaleNormal="100" workbookViewId="0">
      <pane xSplit="1" ySplit="1" topLeftCell="B2" activePane="bottomRight" state="frozen"/>
      <selection pane="topRight" activeCell="D1" sqref="D1"/>
      <selection pane="bottomLeft" activeCell="A6" sqref="A6"/>
      <selection pane="bottomRight" activeCell="C2" sqref="C2"/>
    </sheetView>
  </sheetViews>
  <sheetFormatPr defaultColWidth="8.88671875" defaultRowHeight="13.5"/>
  <cols>
    <col min="1" max="1" width="29.77734375" style="2" customWidth="1"/>
    <col min="2" max="2" width="3.6640625" style="3" customWidth="1"/>
    <col min="3" max="3" width="11" style="1" customWidth="1"/>
    <col min="4" max="15" width="0" hidden="1" customWidth="1"/>
    <col min="16" max="16" width="9.77734375" hidden="1" customWidth="1"/>
    <col min="17" max="18" width="0" hidden="1" customWidth="1"/>
    <col min="19" max="16384" width="8.88671875" style="1"/>
  </cols>
  <sheetData>
    <row r="1" spans="1:18" ht="14.25" customHeight="1">
      <c r="A1" s="9" t="s">
        <v>1</v>
      </c>
      <c r="B1" s="9" t="s">
        <v>0</v>
      </c>
      <c r="C1" s="10">
        <f>SUM(C2:C2)</f>
        <v>1200000</v>
      </c>
      <c r="D1" s="13"/>
      <c r="E1" s="14"/>
      <c r="F1" s="17"/>
      <c r="G1" s="14"/>
      <c r="H1" s="14"/>
      <c r="I1" s="17"/>
      <c r="J1" s="14"/>
      <c r="K1" s="14"/>
      <c r="L1" s="17"/>
      <c r="M1" s="14"/>
      <c r="N1" s="14"/>
      <c r="O1" s="17"/>
      <c r="P1" s="15"/>
      <c r="Q1" s="14"/>
      <c r="R1" s="19"/>
    </row>
    <row r="2" spans="1:18" s="12" customFormat="1" ht="14.25" customHeight="1">
      <c r="A2" s="9" t="s">
        <v>2</v>
      </c>
      <c r="B2" s="9"/>
      <c r="C2" s="11">
        <f>EvalString(A2)</f>
        <v>1200000</v>
      </c>
      <c r="D2" s="13">
        <v>100000</v>
      </c>
      <c r="E2" s="13">
        <v>100000</v>
      </c>
      <c r="F2" s="18">
        <v>100000</v>
      </c>
      <c r="G2" s="13">
        <v>100000</v>
      </c>
      <c r="H2" s="13">
        <v>100000</v>
      </c>
      <c r="I2" s="18">
        <v>100000</v>
      </c>
      <c r="J2" s="13">
        <v>100000</v>
      </c>
      <c r="K2" s="13">
        <v>100000</v>
      </c>
      <c r="L2" s="18">
        <v>100000</v>
      </c>
      <c r="M2" s="13">
        <v>100000</v>
      </c>
      <c r="N2" s="13">
        <v>100000</v>
      </c>
      <c r="O2" s="18">
        <v>100000</v>
      </c>
      <c r="P2" s="16">
        <f>SUM(D2:O2)</f>
        <v>1200000</v>
      </c>
      <c r="Q2" s="13">
        <v>1200000</v>
      </c>
      <c r="R2" s="20">
        <f>Q2-P2</f>
        <v>0</v>
      </c>
    </row>
    <row r="3" spans="1:18" s="12" customFormat="1" ht="14.25" hidden="1" customHeight="1">
      <c r="A3" s="4"/>
      <c r="B3" s="5"/>
      <c r="C3" s="6"/>
      <c r="D3" s="13"/>
      <c r="E3" s="14"/>
      <c r="F3" s="18"/>
      <c r="G3" s="13"/>
      <c r="H3" s="13"/>
      <c r="I3" s="18"/>
      <c r="J3" s="13"/>
      <c r="K3" s="13"/>
      <c r="L3" s="18"/>
      <c r="M3" s="13"/>
      <c r="N3" s="13"/>
      <c r="O3" s="18"/>
      <c r="P3" s="16"/>
      <c r="Q3" s="13"/>
      <c r="R3" s="20"/>
    </row>
    <row r="4" spans="1:18" s="12" customFormat="1" ht="14.25" hidden="1" customHeight="1">
      <c r="A4" s="7"/>
      <c r="B4" s="7"/>
      <c r="C4" s="8"/>
      <c r="D4" s="13"/>
      <c r="E4" s="14"/>
      <c r="F4" s="18"/>
      <c r="G4" s="13"/>
      <c r="H4" s="13"/>
      <c r="I4" s="18"/>
      <c r="J4" s="13"/>
      <c r="K4" s="13"/>
      <c r="L4" s="18"/>
      <c r="M4" s="13"/>
      <c r="N4" s="13"/>
      <c r="O4" s="18"/>
      <c r="P4" s="16"/>
      <c r="Q4" s="13"/>
      <c r="R4" s="20"/>
    </row>
    <row r="5" spans="1:18" ht="12">
      <c r="D5" s="13"/>
      <c r="E5" s="14"/>
      <c r="F5" s="17"/>
      <c r="G5" s="14"/>
      <c r="H5" s="14"/>
      <c r="I5" s="17"/>
      <c r="J5" s="14"/>
      <c r="K5" s="14"/>
      <c r="L5" s="17"/>
      <c r="M5" s="14"/>
      <c r="N5" s="14"/>
      <c r="O5" s="17"/>
      <c r="P5" s="15">
        <v>250000000</v>
      </c>
      <c r="Q5" s="14"/>
      <c r="R5" s="19"/>
    </row>
    <row r="6" spans="1:18" ht="12">
      <c r="D6" s="13"/>
      <c r="E6" s="13"/>
      <c r="F6" s="18"/>
      <c r="G6" s="14"/>
      <c r="H6" s="14"/>
      <c r="I6" s="17"/>
      <c r="J6" s="14"/>
      <c r="K6" s="14"/>
      <c r="L6" s="17"/>
      <c r="M6" s="14"/>
      <c r="N6" s="14"/>
      <c r="O6" s="17"/>
      <c r="P6" s="15" t="e">
        <f>P5-#REF!</f>
        <v>#REF!</v>
      </c>
      <c r="Q6" s="14"/>
      <c r="R6" s="19"/>
    </row>
    <row r="7" spans="1:18" ht="12">
      <c r="C7" s="14"/>
      <c r="D7" s="13" t="e">
        <f>SUM(#REF!,#REF!,#REF!,#REF!,#REF!,#REF!,#REF!,#REF!,D1:D4,#REF!,#REF!,#REF!,#REF!)</f>
        <v>#REF!</v>
      </c>
      <c r="E7" s="13" t="e">
        <f>SUM(#REF!,#REF!,#REF!,#REF!,#REF!,#REF!,#REF!,#REF!,E1:E4,#REF!,#REF!,#REF!,#REF!)</f>
        <v>#REF!</v>
      </c>
      <c r="F7" s="13" t="e">
        <f>SUM(#REF!,#REF!,#REF!,#REF!,#REF!,#REF!,#REF!,#REF!,F1:F4,#REF!,#REF!,#REF!,#REF!)</f>
        <v>#REF!</v>
      </c>
      <c r="G7" s="13" t="e">
        <f>SUM(#REF!,#REF!,#REF!,#REF!,#REF!,#REF!,#REF!,#REF!,G1:G4,#REF!,#REF!,#REF!,#REF!)</f>
        <v>#REF!</v>
      </c>
      <c r="H7" s="13" t="e">
        <f>SUM(#REF!,#REF!,#REF!,#REF!,#REF!,#REF!,#REF!,#REF!,H1:H4,#REF!,#REF!,#REF!,#REF!)</f>
        <v>#REF!</v>
      </c>
      <c r="I7" s="13" t="e">
        <f>SUM(#REF!,#REF!,#REF!,#REF!,#REF!,#REF!,#REF!,#REF!,I1:I4,#REF!,#REF!,#REF!,#REF!)</f>
        <v>#REF!</v>
      </c>
      <c r="J7" s="13" t="e">
        <f>SUM(#REF!,#REF!,#REF!,#REF!,#REF!,#REF!,#REF!,#REF!,J1:J4,#REF!,#REF!,#REF!,#REF!)</f>
        <v>#REF!</v>
      </c>
      <c r="K7" s="13" t="e">
        <f>SUM(#REF!,#REF!,#REF!,#REF!,#REF!,#REF!,#REF!,#REF!,K1:K4,#REF!,#REF!,#REF!,#REF!)</f>
        <v>#REF!</v>
      </c>
      <c r="L7" s="13" t="e">
        <f>SUM(#REF!,#REF!,#REF!,#REF!,#REF!,#REF!,#REF!,#REF!,L1:L4,#REF!,#REF!,#REF!,#REF!)</f>
        <v>#REF!</v>
      </c>
      <c r="M7" s="13" t="e">
        <f>SUM(#REF!,#REF!,#REF!,#REF!,#REF!,#REF!,#REF!,#REF!,M1:M4,#REF!,#REF!,#REF!,#REF!)</f>
        <v>#REF!</v>
      </c>
      <c r="N7" s="13" t="e">
        <f>SUM(#REF!,#REF!,#REF!,#REF!,#REF!,#REF!,#REF!,#REF!,N1:N4,#REF!,#REF!,#REF!,#REF!)</f>
        <v>#REF!</v>
      </c>
      <c r="O7" s="13" t="e">
        <f>SUM(#REF!,#REF!,#REF!,#REF!,#REF!,#REF!,#REF!,#REF!,O1:O4,#REF!,#REF!,#REF!,#REF!)</f>
        <v>#REF!</v>
      </c>
      <c r="P7" s="15" t="e">
        <f>SUM(D7:O7)</f>
        <v>#REF!</v>
      </c>
      <c r="Q7" s="14">
        <v>160000000</v>
      </c>
      <c r="R7" s="19" t="e">
        <f>Q7-P7</f>
        <v>#REF!</v>
      </c>
    </row>
    <row r="8" spans="1:18" ht="12">
      <c r="C8" s="14"/>
      <c r="D8" s="13" t="e">
        <f>SUM(#REF!,#REF!,#REF!,#REF!,#REF!,#REF!,#REF!)</f>
        <v>#REF!</v>
      </c>
      <c r="E8" s="13" t="e">
        <f>SUM(#REF!,#REF!,#REF!,#REF!,#REF!,#REF!,#REF!)</f>
        <v>#REF!</v>
      </c>
      <c r="F8" s="13" t="e">
        <f>SUM(#REF!,#REF!,#REF!,#REF!,#REF!,#REF!,#REF!)</f>
        <v>#REF!</v>
      </c>
      <c r="G8" s="13" t="e">
        <f>SUM(#REF!,#REF!,#REF!,#REF!,#REF!,#REF!,#REF!)</f>
        <v>#REF!</v>
      </c>
      <c r="H8" s="13" t="e">
        <f>SUM(#REF!,#REF!,#REF!,#REF!,#REF!,#REF!,#REF!)</f>
        <v>#REF!</v>
      </c>
      <c r="I8" s="13" t="e">
        <f>SUM(#REF!,#REF!,#REF!,#REF!,#REF!,#REF!,#REF!)</f>
        <v>#REF!</v>
      </c>
      <c r="J8" s="13" t="e">
        <f>SUM(#REF!,#REF!,#REF!,#REF!,#REF!,#REF!,#REF!)</f>
        <v>#REF!</v>
      </c>
      <c r="K8" s="13" t="e">
        <f>SUM(#REF!,#REF!,#REF!,#REF!,#REF!,#REF!,#REF!)</f>
        <v>#REF!</v>
      </c>
      <c r="L8" s="13" t="e">
        <f>SUM(#REF!,#REF!,#REF!,#REF!,#REF!,#REF!,#REF!)</f>
        <v>#REF!</v>
      </c>
      <c r="M8" s="13" t="e">
        <f>SUM(#REF!,#REF!,#REF!,#REF!,#REF!,#REF!,#REF!)</f>
        <v>#REF!</v>
      </c>
      <c r="N8" s="13" t="e">
        <f>SUM(#REF!,#REF!,#REF!,#REF!,#REF!,#REF!,#REF!)</f>
        <v>#REF!</v>
      </c>
      <c r="O8" s="13" t="e">
        <f>SUM(#REF!,#REF!,#REF!,#REF!,#REF!,#REF!,#REF!)</f>
        <v>#REF!</v>
      </c>
      <c r="P8" s="15" t="e">
        <f>SUM(D8:O8)</f>
        <v>#REF!</v>
      </c>
      <c r="Q8" s="14">
        <v>90000000</v>
      </c>
      <c r="R8" s="19" t="e">
        <f>Q8-P8</f>
        <v>#REF!</v>
      </c>
    </row>
    <row r="9" spans="1:18" ht="12">
      <c r="C9" s="14"/>
      <c r="D9" s="13" t="e">
        <f t="shared" ref="D9:O9" si="0">D8/2</f>
        <v>#REF!</v>
      </c>
      <c r="E9" s="13" t="e">
        <f t="shared" si="0"/>
        <v>#REF!</v>
      </c>
      <c r="F9" s="13" t="e">
        <f t="shared" si="0"/>
        <v>#REF!</v>
      </c>
      <c r="G9" s="13" t="e">
        <f t="shared" si="0"/>
        <v>#REF!</v>
      </c>
      <c r="H9" s="13" t="e">
        <f t="shared" si="0"/>
        <v>#REF!</v>
      </c>
      <c r="I9" s="13" t="e">
        <f t="shared" si="0"/>
        <v>#REF!</v>
      </c>
      <c r="J9" s="13" t="e">
        <f t="shared" si="0"/>
        <v>#REF!</v>
      </c>
      <c r="K9" s="13" t="e">
        <f t="shared" si="0"/>
        <v>#REF!</v>
      </c>
      <c r="L9" s="13" t="e">
        <f t="shared" si="0"/>
        <v>#REF!</v>
      </c>
      <c r="M9" s="13" t="e">
        <f t="shared" si="0"/>
        <v>#REF!</v>
      </c>
      <c r="N9" s="13" t="e">
        <f t="shared" si="0"/>
        <v>#REF!</v>
      </c>
      <c r="O9" s="13" t="e">
        <f t="shared" si="0"/>
        <v>#REF!</v>
      </c>
      <c r="P9" s="15"/>
      <c r="Q9" s="14"/>
      <c r="R9" s="19"/>
    </row>
    <row r="10" spans="1:18" ht="12">
      <c r="C10" s="14"/>
      <c r="D10" s="13"/>
      <c r="E10" s="14"/>
      <c r="F10" s="14"/>
      <c r="G10" s="14"/>
      <c r="H10" s="14"/>
      <c r="I10" s="14"/>
      <c r="J10" s="14"/>
      <c r="K10" s="14"/>
      <c r="L10" s="14"/>
      <c r="M10" s="14"/>
      <c r="N10" s="14"/>
      <c r="O10" s="14"/>
      <c r="P10" s="15"/>
      <c r="Q10" s="14"/>
      <c r="R10" s="19"/>
    </row>
    <row r="11" spans="1:18" ht="12">
      <c r="C11" s="14"/>
      <c r="D11" s="13"/>
      <c r="E11" s="14" t="e">
        <f>SUM(D7:F8)</f>
        <v>#REF!</v>
      </c>
      <c r="F11" s="14"/>
      <c r="G11" s="14"/>
      <c r="H11" s="14" t="e">
        <f>SUM(G7:I8)</f>
        <v>#REF!</v>
      </c>
      <c r="I11" s="14"/>
      <c r="J11" s="14"/>
      <c r="K11" s="14" t="e">
        <f>SUM(J7:L8)</f>
        <v>#REF!</v>
      </c>
      <c r="L11" s="14"/>
      <c r="M11" s="14"/>
      <c r="N11" s="14" t="e">
        <f>SUM(M7:O8)</f>
        <v>#REF!</v>
      </c>
      <c r="O11" s="14"/>
      <c r="P11" s="15"/>
      <c r="Q11" s="14"/>
      <c r="R11" s="19"/>
    </row>
  </sheetData>
  <phoneticPr fontId="7" type="noConversion"/>
  <conditionalFormatting sqref="R1:R11">
    <cfRule type="cellIs" dxfId="0" priority="1" operator="lessThan">
      <formula>0</formula>
    </cfRule>
  </conditionalFormatting>
  <printOptions horizontalCentered="1"/>
  <pageMargins left="0.19685039370078741" right="0.19685039370078741" top="0.19685039370078741" bottom="0.19685039370078741" header="0.11811023622047245" footer="0.11811023622047245"/>
  <pageSetup paperSize="9" scale="70" orientation="portrait" horizontalDpi="4294967293" verticalDpi="4294967293" r:id="rId1"/>
  <headerFooter alignWithMargins="0">
    <oddHeader>&amp;L&amp;9[별첨 : 세입세출예산안]</oddHeader>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6</vt:i4>
      </vt:variant>
    </vt:vector>
  </HeadingPairs>
  <TitlesOfParts>
    <vt:vector size="15" baseType="lpstr">
      <vt:lpstr>총칙</vt:lpstr>
      <vt:lpstr>요약서</vt:lpstr>
      <vt:lpstr>세입</vt:lpstr>
      <vt:lpstr>총칙 (2)</vt:lpstr>
      <vt:lpstr>요약서 (2)</vt:lpstr>
      <vt:lpstr>총칙1</vt:lpstr>
      <vt:lpstr>세입2020</vt:lpstr>
      <vt:lpstr>세출2020</vt:lpstr>
      <vt:lpstr>엑셀</vt:lpstr>
      <vt:lpstr>세입!Print_Area</vt:lpstr>
      <vt:lpstr>세입2020!Print_Area</vt:lpstr>
      <vt:lpstr>세출2020!Print_Area</vt:lpstr>
      <vt:lpstr>세입!Print_Titles</vt:lpstr>
      <vt:lpstr>세입2020!Print_Titles</vt:lpstr>
      <vt:lpstr>세출2020!Print_Titles</vt:lpstr>
    </vt:vector>
  </TitlesOfParts>
  <Company>Samsung Electronics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user</cp:lastModifiedBy>
  <cp:lastPrinted>2019-12-09T09:31:54Z</cp:lastPrinted>
  <dcterms:created xsi:type="dcterms:W3CDTF">2006-11-20T00:19:04Z</dcterms:created>
  <dcterms:modified xsi:type="dcterms:W3CDTF">2019-12-11T06:15:22Z</dcterms:modified>
</cp:coreProperties>
</file>