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600" yWindow="90" windowWidth="15480" windowHeight="11310"/>
  </bookViews>
  <sheets>
    <sheet name="세입" sheetId="2" r:id="rId1"/>
    <sheet name="세출" sheetId="3" r:id="rId2"/>
    <sheet name="Sheet2" sheetId="5" r:id="rId3"/>
    <sheet name="Sheet1" sheetId="6" r:id="rId4"/>
  </sheets>
  <definedNames>
    <definedName name="_xlnm.Print_Area" localSheetId="0">세입!$A$1:$M$42</definedName>
    <definedName name="_xlnm.Print_Area" localSheetId="1">세출!$A$1:$M$248</definedName>
    <definedName name="_xlnm.Print_Titles" localSheetId="0">세입!$1:$5</definedName>
    <definedName name="_xlnm.Print_Titles" localSheetId="1">세출!$1:$5</definedName>
  </definedNames>
  <calcPr calcId="125725"/>
</workbook>
</file>

<file path=xl/calcChain.xml><?xml version="1.0" encoding="utf-8"?>
<calcChain xmlns="http://schemas.openxmlformats.org/spreadsheetml/2006/main">
  <c r="M157" i="3"/>
  <c r="M221"/>
  <c r="M189"/>
  <c r="M185"/>
  <c r="M71"/>
  <c r="M51"/>
  <c r="M52"/>
  <c r="M30"/>
  <c r="M27"/>
  <c r="M26"/>
  <c r="M22"/>
  <c r="M8"/>
  <c r="M36" i="2"/>
  <c r="M31"/>
  <c r="M32"/>
  <c r="M188" i="3"/>
  <c r="M220"/>
  <c r="M70"/>
  <c r="M170"/>
  <c r="M158"/>
  <c r="M153"/>
  <c r="M154"/>
  <c r="M151"/>
  <c r="M130"/>
  <c r="M131"/>
  <c r="M132"/>
  <c r="M133"/>
  <c r="M90"/>
  <c r="M91"/>
  <c r="M125"/>
  <c r="M128"/>
  <c r="M127"/>
  <c r="M126"/>
  <c r="M88"/>
  <c r="M89"/>
  <c r="M102"/>
  <c r="M38" i="2"/>
  <c r="H16" i="5"/>
  <c r="M233" i="3" l="1"/>
  <c r="M193"/>
  <c r="M172"/>
  <c r="M173"/>
  <c r="M156"/>
  <c r="M121"/>
  <c r="M117"/>
  <c r="M98" l="1"/>
  <c r="M207"/>
  <c r="M144"/>
  <c r="M143"/>
  <c r="M181"/>
  <c r="M119" l="1"/>
  <c r="M167"/>
  <c r="M202"/>
  <c r="M197"/>
  <c r="M97"/>
  <c r="M10" i="2" l="1"/>
  <c r="M74" i="3" l="1"/>
  <c r="M73"/>
  <c r="M72"/>
  <c r="M19" i="2"/>
  <c r="M55" i="3" l="1"/>
  <c r="M31"/>
  <c r="M45"/>
  <c r="M46"/>
  <c r="M44"/>
  <c r="M43"/>
  <c r="M42"/>
  <c r="M41"/>
  <c r="M39" i="2"/>
  <c r="M226" i="3"/>
  <c r="M136" l="1"/>
  <c r="M141"/>
  <c r="M196"/>
  <c r="M99"/>
  <c r="M163"/>
  <c r="M162"/>
  <c r="M212"/>
  <c r="M149"/>
  <c r="M150"/>
  <c r="M148"/>
  <c r="M147"/>
  <c r="M146"/>
  <c r="M145"/>
  <c r="M96"/>
  <c r="M120"/>
  <c r="M118"/>
  <c r="M116"/>
  <c r="M115"/>
  <c r="M166"/>
  <c r="M159"/>
  <c r="M104"/>
  <c r="M110"/>
  <c r="M109"/>
  <c r="M108"/>
  <c r="M194"/>
  <c r="M184"/>
  <c r="M180"/>
  <c r="M142"/>
  <c r="M101"/>
  <c r="M100"/>
  <c r="M123"/>
  <c r="M179"/>
  <c r="M178"/>
  <c r="M177" l="1"/>
  <c r="M176"/>
  <c r="M175"/>
  <c r="M174"/>
  <c r="M191"/>
  <c r="M129"/>
  <c r="M111"/>
  <c r="M48" l="1"/>
  <c r="M49"/>
  <c r="M47"/>
  <c r="M39"/>
  <c r="M234"/>
  <c r="M235"/>
  <c r="M236"/>
  <c r="M237"/>
  <c r="M238"/>
  <c r="M239"/>
  <c r="M240"/>
  <c r="M229"/>
  <c r="M230"/>
  <c r="M227"/>
  <c r="M224"/>
  <c r="M215"/>
  <c r="M216"/>
  <c r="M217"/>
  <c r="M218"/>
  <c r="M219"/>
  <c r="M206"/>
  <c r="M208"/>
  <c r="M209"/>
  <c r="M210"/>
  <c r="M211"/>
  <c r="M205"/>
  <c r="M93"/>
  <c r="M94"/>
  <c r="M95"/>
  <c r="M103"/>
  <c r="M105"/>
  <c r="M106"/>
  <c r="M107"/>
  <c r="M112"/>
  <c r="M113"/>
  <c r="M114"/>
  <c r="M122"/>
  <c r="M124"/>
  <c r="M134"/>
  <c r="M135"/>
  <c r="M139"/>
  <c r="M140"/>
  <c r="M152"/>
  <c r="M155"/>
  <c r="M160"/>
  <c r="M161"/>
  <c r="M138"/>
  <c r="M137"/>
  <c r="M165"/>
  <c r="M164"/>
  <c r="M169"/>
  <c r="M171"/>
  <c r="M168"/>
  <c r="M186"/>
  <c r="M182"/>
  <c r="M183"/>
  <c r="M187"/>
  <c r="M190"/>
  <c r="M192"/>
  <c r="M198"/>
  <c r="M195"/>
  <c r="M199"/>
  <c r="M200"/>
  <c r="M201"/>
  <c r="M203"/>
  <c r="M92"/>
  <c r="M60"/>
  <c r="M61"/>
  <c r="M62"/>
  <c r="M63"/>
  <c r="M64"/>
  <c r="M65"/>
  <c r="M66"/>
  <c r="M67"/>
  <c r="M68"/>
  <c r="M69"/>
  <c r="M75"/>
  <c r="M76"/>
  <c r="M77"/>
  <c r="M78"/>
  <c r="M79"/>
  <c r="M80"/>
  <c r="M81"/>
  <c r="M82"/>
  <c r="M83"/>
  <c r="M84"/>
  <c r="M85"/>
  <c r="M86"/>
  <c r="M59"/>
  <c r="M35"/>
  <c r="M36"/>
  <c r="M37"/>
  <c r="M38"/>
  <c r="M40"/>
  <c r="M50"/>
  <c r="M53"/>
  <c r="M54"/>
  <c r="M56"/>
  <c r="M34"/>
  <c r="M7"/>
  <c r="M9"/>
  <c r="M10"/>
  <c r="M11"/>
  <c r="M12"/>
  <c r="M13"/>
  <c r="M14"/>
  <c r="M15"/>
  <c r="M16"/>
  <c r="M17"/>
  <c r="M18"/>
  <c r="M19"/>
  <c r="M20"/>
  <c r="M21"/>
  <c r="M23"/>
  <c r="M24"/>
  <c r="M25"/>
  <c r="M28"/>
  <c r="M29"/>
  <c r="M32"/>
  <c r="M6"/>
  <c r="M204" l="1"/>
  <c r="M213"/>
  <c r="M241"/>
  <c r="M87"/>
  <c r="M57"/>
  <c r="M33"/>
  <c r="M23" i="2" l="1"/>
  <c r="M22"/>
  <c r="M21"/>
  <c r="M17"/>
  <c r="M18"/>
  <c r="M35" l="1"/>
  <c r="M244" i="3"/>
  <c r="M225" l="1"/>
  <c r="M58" l="1"/>
  <c r="M228"/>
  <c r="M231" s="1"/>
  <c r="M232" l="1"/>
  <c r="M242"/>
  <c r="M33" i="2" l="1"/>
  <c r="M245" i="3" l="1"/>
  <c r="M243"/>
  <c r="M13" i="2"/>
  <c r="M12"/>
  <c r="M28"/>
  <c r="M16"/>
  <c r="M246" i="3" l="1"/>
  <c r="M27" i="2"/>
  <c r="M29" s="1"/>
  <c r="M214" i="3"/>
  <c r="M222" s="1"/>
  <c r="M20" i="2"/>
  <c r="M24" s="1"/>
  <c r="M11"/>
  <c r="M14" s="1"/>
  <c r="M34"/>
  <c r="M40"/>
  <c r="M41" s="1"/>
  <c r="M7" l="1"/>
  <c r="M8" s="1"/>
  <c r="M25" s="1"/>
  <c r="M223" i="3"/>
  <c r="XFD223" s="1"/>
  <c r="M247" l="1"/>
  <c r="M42" i="2" l="1"/>
</calcChain>
</file>

<file path=xl/sharedStrings.xml><?xml version="1.0" encoding="utf-8"?>
<sst xmlns="http://schemas.openxmlformats.org/spreadsheetml/2006/main" count="1666" uniqueCount="421">
  <si>
    <t>기본급</t>
    <phoneticPr fontId="2" type="noConversion"/>
  </si>
  <si>
    <t>세출</t>
    <phoneticPr fontId="2" type="noConversion"/>
  </si>
  <si>
    <t>금액</t>
    <phoneticPr fontId="2" type="noConversion"/>
  </si>
  <si>
    <t>2.학교운영비</t>
    <phoneticPr fontId="2" type="noConversion"/>
  </si>
  <si>
    <t>4.업무추진비</t>
    <phoneticPr fontId="2" type="noConversion"/>
  </si>
  <si>
    <t>2.대수선비</t>
    <phoneticPr fontId="2" type="noConversion"/>
  </si>
  <si>
    <t>(단위 : RMB)</t>
    <phoneticPr fontId="2" type="noConversion"/>
  </si>
  <si>
    <t>*</t>
    <phoneticPr fontId="2" type="noConversion"/>
  </si>
  <si>
    <t>명</t>
    <phoneticPr fontId="2" type="noConversion"/>
  </si>
  <si>
    <t>월</t>
    <phoneticPr fontId="2" type="noConversion"/>
  </si>
  <si>
    <t>=</t>
    <phoneticPr fontId="2" type="noConversion"/>
  </si>
  <si>
    <t>세입</t>
    <phoneticPr fontId="2" type="noConversion"/>
  </si>
  <si>
    <t>회</t>
    <phoneticPr fontId="2" type="noConversion"/>
  </si>
  <si>
    <t>명</t>
    <phoneticPr fontId="2" type="noConversion"/>
  </si>
  <si>
    <t>*</t>
    <phoneticPr fontId="2" type="noConversion"/>
  </si>
  <si>
    <t>=</t>
    <phoneticPr fontId="2" type="noConversion"/>
  </si>
  <si>
    <t>년</t>
    <phoneticPr fontId="2" type="noConversion"/>
  </si>
  <si>
    <t>*</t>
    <phoneticPr fontId="2" type="noConversion"/>
  </si>
  <si>
    <t>=</t>
    <phoneticPr fontId="2" type="noConversion"/>
  </si>
  <si>
    <t>회</t>
    <phoneticPr fontId="2" type="noConversion"/>
  </si>
  <si>
    <t>산출기초</t>
    <phoneticPr fontId="2" type="noConversion"/>
  </si>
  <si>
    <t>단가</t>
    <phoneticPr fontId="2" type="noConversion"/>
  </si>
  <si>
    <t>횟수</t>
    <phoneticPr fontId="2" type="noConversion"/>
  </si>
  <si>
    <t>년</t>
    <phoneticPr fontId="2" type="noConversion"/>
  </si>
  <si>
    <t>교직원인건비</t>
    <phoneticPr fontId="2" type="noConversion"/>
  </si>
  <si>
    <t>현장학습</t>
    <phoneticPr fontId="2" type="noConversion"/>
  </si>
  <si>
    <t>전교생</t>
    <phoneticPr fontId="2" type="noConversion"/>
  </si>
  <si>
    <t>명</t>
    <phoneticPr fontId="2" type="noConversion"/>
  </si>
  <si>
    <t>일</t>
    <phoneticPr fontId="2" type="noConversion"/>
  </si>
  <si>
    <t>경력수당</t>
    <phoneticPr fontId="2" type="noConversion"/>
  </si>
  <si>
    <t>직책수당</t>
    <phoneticPr fontId="2" type="noConversion"/>
  </si>
  <si>
    <t>주택수당</t>
    <phoneticPr fontId="2" type="noConversion"/>
  </si>
  <si>
    <t>항공료</t>
    <phoneticPr fontId="2" type="noConversion"/>
  </si>
  <si>
    <t>비자수속비</t>
    <phoneticPr fontId="2" type="noConversion"/>
  </si>
  <si>
    <t>초기정착비</t>
    <phoneticPr fontId="2" type="noConversion"/>
  </si>
  <si>
    <t>급식비</t>
    <phoneticPr fontId="2" type="noConversion"/>
  </si>
  <si>
    <t>회</t>
    <phoneticPr fontId="2" type="noConversion"/>
  </si>
  <si>
    <t>부장수당</t>
    <phoneticPr fontId="2" type="noConversion"/>
  </si>
  <si>
    <t>담임수당</t>
    <phoneticPr fontId="2" type="noConversion"/>
  </si>
  <si>
    <t>학부모간담회</t>
    <phoneticPr fontId="2" type="noConversion"/>
  </si>
  <si>
    <t>운영위원회운영</t>
    <phoneticPr fontId="2" type="noConversion"/>
  </si>
  <si>
    <t>경조사비</t>
    <phoneticPr fontId="2" type="noConversion"/>
  </si>
  <si>
    <t>업무추진비</t>
    <phoneticPr fontId="2" type="noConversion"/>
  </si>
  <si>
    <t>학부모회운영</t>
    <phoneticPr fontId="2" type="noConversion"/>
  </si>
  <si>
    <t>보건관리</t>
    <phoneticPr fontId="2" type="noConversion"/>
  </si>
  <si>
    <t>약품구입</t>
    <phoneticPr fontId="2" type="noConversion"/>
  </si>
  <si>
    <t>학생위생관리</t>
    <phoneticPr fontId="2" type="noConversion"/>
  </si>
  <si>
    <t>정수기유지관리</t>
    <phoneticPr fontId="2" type="noConversion"/>
  </si>
  <si>
    <t>세목</t>
    <phoneticPr fontId="2" type="noConversion"/>
  </si>
  <si>
    <t>사무용품구입</t>
    <phoneticPr fontId="2" type="noConversion"/>
  </si>
  <si>
    <t>프린터토너</t>
    <phoneticPr fontId="2" type="noConversion"/>
  </si>
  <si>
    <t>내빈접대물품구입</t>
    <phoneticPr fontId="2" type="noConversion"/>
  </si>
  <si>
    <t>관내여비</t>
    <phoneticPr fontId="2" type="noConversion"/>
  </si>
  <si>
    <t>관외여비</t>
    <phoneticPr fontId="2" type="noConversion"/>
  </si>
  <si>
    <t>국외여비</t>
    <phoneticPr fontId="2" type="noConversion"/>
  </si>
  <si>
    <t>전기시설관리</t>
    <phoneticPr fontId="2" type="noConversion"/>
  </si>
  <si>
    <t>전기료</t>
    <phoneticPr fontId="2" type="noConversion"/>
  </si>
  <si>
    <t>상하수도요금</t>
    <phoneticPr fontId="2" type="noConversion"/>
  </si>
  <si>
    <t>상하수도관리</t>
    <phoneticPr fontId="2" type="noConversion"/>
  </si>
  <si>
    <t>정보통신관리</t>
    <phoneticPr fontId="2" type="noConversion"/>
  </si>
  <si>
    <t>전화요금</t>
    <phoneticPr fontId="2" type="noConversion"/>
  </si>
  <si>
    <t>인터넷요금</t>
    <phoneticPr fontId="2" type="noConversion"/>
  </si>
  <si>
    <t>소방관리</t>
    <phoneticPr fontId="2" type="noConversion"/>
  </si>
  <si>
    <t>소화기구입</t>
    <phoneticPr fontId="2" type="noConversion"/>
  </si>
  <si>
    <t>일반행정관리</t>
    <phoneticPr fontId="2" type="noConversion"/>
  </si>
  <si>
    <t>복사용지구입</t>
    <phoneticPr fontId="2" type="noConversion"/>
  </si>
  <si>
    <t>행정장비유지보수</t>
    <phoneticPr fontId="2" type="noConversion"/>
  </si>
  <si>
    <t>각종수수료</t>
    <phoneticPr fontId="2" type="noConversion"/>
  </si>
  <si>
    <t>회계검사비</t>
    <phoneticPr fontId="2" type="noConversion"/>
  </si>
  <si>
    <t>우편요금</t>
    <phoneticPr fontId="2" type="noConversion"/>
  </si>
  <si>
    <t>간행물비</t>
    <phoneticPr fontId="2" type="noConversion"/>
  </si>
  <si>
    <t>실</t>
    <phoneticPr fontId="2" type="noConversion"/>
  </si>
  <si>
    <t>개</t>
    <phoneticPr fontId="2" type="noConversion"/>
  </si>
  <si>
    <t>칠판소모품구입</t>
    <phoneticPr fontId="2" type="noConversion"/>
  </si>
  <si>
    <t>대</t>
    <phoneticPr fontId="2" type="noConversion"/>
  </si>
  <si>
    <t>장</t>
    <phoneticPr fontId="2" type="noConversion"/>
  </si>
  <si>
    <t>종</t>
    <phoneticPr fontId="2" type="noConversion"/>
  </si>
  <si>
    <t>가족수당</t>
    <phoneticPr fontId="2" type="noConversion"/>
  </si>
  <si>
    <t>초과근무수당</t>
    <phoneticPr fontId="2" type="noConversion"/>
  </si>
  <si>
    <t>소계</t>
    <phoneticPr fontId="2" type="noConversion"/>
  </si>
  <si>
    <t>통학버스비</t>
    <phoneticPr fontId="2" type="noConversion"/>
  </si>
  <si>
    <t>초등</t>
    <phoneticPr fontId="2" type="noConversion"/>
  </si>
  <si>
    <t>중등</t>
    <phoneticPr fontId="2" type="noConversion"/>
  </si>
  <si>
    <t>고등</t>
    <phoneticPr fontId="2" type="noConversion"/>
  </si>
  <si>
    <t>계</t>
    <phoneticPr fontId="2" type="noConversion"/>
  </si>
  <si>
    <t>소계</t>
    <phoneticPr fontId="2" type="noConversion"/>
  </si>
  <si>
    <t>1.인건비</t>
    <phoneticPr fontId="2" type="noConversion"/>
  </si>
  <si>
    <t>1.교원</t>
    <phoneticPr fontId="2" type="noConversion"/>
  </si>
  <si>
    <t>2.직원및계약교직원</t>
    <phoneticPr fontId="2" type="noConversion"/>
  </si>
  <si>
    <t>내역</t>
    <phoneticPr fontId="2" type="noConversion"/>
  </si>
  <si>
    <t>내역</t>
    <phoneticPr fontId="2" type="noConversion"/>
  </si>
  <si>
    <t>2.교수학습활동비</t>
    <phoneticPr fontId="2" type="noConversion"/>
  </si>
  <si>
    <t>3.학생복리비</t>
    <phoneticPr fontId="2" type="noConversion"/>
  </si>
  <si>
    <t>3.자산취득비</t>
    <phoneticPr fontId="2" type="noConversion"/>
  </si>
  <si>
    <t>1.자산취득비</t>
    <phoneticPr fontId="2" type="noConversion"/>
  </si>
  <si>
    <t>1.시설비</t>
    <phoneticPr fontId="2" type="noConversion"/>
  </si>
  <si>
    <t>4.시설(대수선)비</t>
    <phoneticPr fontId="2" type="noConversion"/>
  </si>
  <si>
    <t>5.수익자부담경비</t>
    <phoneticPr fontId="2" type="noConversion"/>
  </si>
  <si>
    <t>6.예비비및기타</t>
    <phoneticPr fontId="2" type="noConversion"/>
  </si>
  <si>
    <t>1.예비비</t>
    <phoneticPr fontId="2" type="noConversion"/>
  </si>
  <si>
    <t>예비비</t>
    <phoneticPr fontId="2" type="noConversion"/>
  </si>
  <si>
    <t>3.적립금</t>
    <phoneticPr fontId="2" type="noConversion"/>
  </si>
  <si>
    <t>4.환차손</t>
    <phoneticPr fontId="2" type="noConversion"/>
  </si>
  <si>
    <t>년</t>
    <phoneticPr fontId="2" type="noConversion"/>
  </si>
  <si>
    <t>복사기임대료</t>
    <phoneticPr fontId="2" type="noConversion"/>
  </si>
  <si>
    <t>환차손</t>
    <phoneticPr fontId="2" type="noConversion"/>
  </si>
  <si>
    <t>년</t>
    <phoneticPr fontId="2" type="noConversion"/>
  </si>
  <si>
    <t>합계</t>
    <phoneticPr fontId="2" type="noConversion"/>
  </si>
  <si>
    <t>계</t>
    <phoneticPr fontId="2" type="noConversion"/>
  </si>
  <si>
    <t>원어민(영어)</t>
    <phoneticPr fontId="2" type="noConversion"/>
  </si>
  <si>
    <t>중국어강사</t>
    <phoneticPr fontId="2" type="noConversion"/>
  </si>
  <si>
    <t>교직원급식비</t>
    <phoneticPr fontId="2" type="noConversion"/>
  </si>
  <si>
    <t>특근매식비</t>
    <phoneticPr fontId="2" type="noConversion"/>
  </si>
  <si>
    <t>야간특근매식비</t>
    <phoneticPr fontId="2" type="noConversion"/>
  </si>
  <si>
    <t>일</t>
    <phoneticPr fontId="2" type="noConversion"/>
  </si>
  <si>
    <t>입학금</t>
    <phoneticPr fontId="2" type="noConversion"/>
  </si>
  <si>
    <t>수업료</t>
    <phoneticPr fontId="2" type="noConversion"/>
  </si>
  <si>
    <t>수익자부담경비</t>
    <phoneticPr fontId="2" type="noConversion"/>
  </si>
  <si>
    <t>항</t>
    <phoneticPr fontId="2" type="noConversion"/>
  </si>
  <si>
    <t>목</t>
    <phoneticPr fontId="2" type="noConversion"/>
  </si>
  <si>
    <t>년</t>
    <phoneticPr fontId="2" type="noConversion"/>
  </si>
  <si>
    <t>교직원인건비</t>
    <phoneticPr fontId="2" type="noConversion"/>
  </si>
  <si>
    <t>운영비</t>
    <phoneticPr fontId="2" type="noConversion"/>
  </si>
  <si>
    <t>사용료및수수료</t>
    <phoneticPr fontId="2" type="noConversion"/>
  </si>
  <si>
    <t>잡수입</t>
    <phoneticPr fontId="2" type="noConversion"/>
  </si>
  <si>
    <t>제증명수수료</t>
    <phoneticPr fontId="2" type="noConversion"/>
  </si>
  <si>
    <t>예적금이자</t>
    <phoneticPr fontId="2" type="noConversion"/>
  </si>
  <si>
    <t>학부모부담수입</t>
    <phoneticPr fontId="2" type="noConversion"/>
  </si>
  <si>
    <t>교육부지원금</t>
    <phoneticPr fontId="2" type="noConversion"/>
  </si>
  <si>
    <t>학교운영비</t>
    <phoneticPr fontId="2" type="noConversion"/>
  </si>
  <si>
    <t>자체수입</t>
    <phoneticPr fontId="2" type="noConversion"/>
  </si>
  <si>
    <t>기타수입</t>
    <phoneticPr fontId="2" type="noConversion"/>
  </si>
  <si>
    <t>적립금</t>
    <phoneticPr fontId="2" type="noConversion"/>
  </si>
  <si>
    <t>순세계잉여금</t>
    <phoneticPr fontId="2" type="noConversion"/>
  </si>
  <si>
    <t>이월금</t>
    <phoneticPr fontId="2" type="noConversion"/>
  </si>
  <si>
    <t>방과후학교</t>
    <phoneticPr fontId="2" type="noConversion"/>
  </si>
  <si>
    <t>현장학습</t>
    <phoneticPr fontId="2" type="noConversion"/>
  </si>
  <si>
    <t>년</t>
    <phoneticPr fontId="2" type="noConversion"/>
  </si>
  <si>
    <t>2.반환금</t>
    <phoneticPr fontId="2" type="noConversion"/>
  </si>
  <si>
    <t>목적경비반환</t>
    <phoneticPr fontId="2" type="noConversion"/>
  </si>
  <si>
    <t>세부산출 내역</t>
    <phoneticPr fontId="2" type="noConversion"/>
  </si>
  <si>
    <t>년</t>
    <phoneticPr fontId="2" type="noConversion"/>
  </si>
  <si>
    <t>교직원협의회</t>
    <phoneticPr fontId="2" type="noConversion"/>
  </si>
  <si>
    <t>유관기관업무협의회</t>
    <phoneticPr fontId="2" type="noConversion"/>
  </si>
  <si>
    <t>시설유지관리비</t>
    <phoneticPr fontId="2" type="noConversion"/>
  </si>
  <si>
    <t>권</t>
    <phoneticPr fontId="2" type="noConversion"/>
  </si>
  <si>
    <r>
      <t>교</t>
    </r>
    <r>
      <rPr>
        <sz val="11"/>
        <color theme="1"/>
        <rFont val="맑은 고딕"/>
        <family val="3"/>
        <charset val="129"/>
        <scheme val="minor"/>
      </rPr>
      <t>원</t>
    </r>
    <phoneticPr fontId="2" type="noConversion"/>
  </si>
  <si>
    <t>기본급(교감)</t>
    <phoneticPr fontId="2" type="noConversion"/>
  </si>
  <si>
    <t>소계</t>
    <phoneticPr fontId="2" type="noConversion"/>
  </si>
  <si>
    <t>행정실장</t>
    <phoneticPr fontId="2" type="noConversion"/>
  </si>
  <si>
    <t>학예회관련 물품 구입</t>
    <phoneticPr fontId="2" type="noConversion"/>
  </si>
  <si>
    <t>명</t>
    <phoneticPr fontId="2" type="noConversion"/>
  </si>
  <si>
    <t>반</t>
    <phoneticPr fontId="2" type="noConversion"/>
  </si>
  <si>
    <t>년</t>
    <phoneticPr fontId="2" type="noConversion"/>
  </si>
  <si>
    <t>대규모사업적립금</t>
    <phoneticPr fontId="2" type="noConversion"/>
  </si>
  <si>
    <t>입학금</t>
    <phoneticPr fontId="2" type="noConversion"/>
  </si>
  <si>
    <t>행정잡수입</t>
    <phoneticPr fontId="2" type="noConversion"/>
  </si>
  <si>
    <t>교사신축비</t>
    <phoneticPr fontId="2" type="noConversion"/>
  </si>
  <si>
    <t>세목</t>
    <phoneticPr fontId="2" type="noConversion"/>
  </si>
  <si>
    <t>1.일반운영비</t>
    <phoneticPr fontId="2" type="noConversion"/>
  </si>
  <si>
    <t>공통운영비</t>
    <phoneticPr fontId="2" type="noConversion"/>
  </si>
  <si>
    <t>*</t>
  </si>
  <si>
    <t>명</t>
  </si>
  <si>
    <t>=</t>
  </si>
  <si>
    <t>학예회평가회비</t>
    <phoneticPr fontId="2" type="noConversion"/>
  </si>
  <si>
    <t>경비 및 청소 용역</t>
    <phoneticPr fontId="2" type="noConversion"/>
  </si>
  <si>
    <t>가족수당</t>
  </si>
  <si>
    <t>월</t>
  </si>
  <si>
    <t>유류비 및 유지관리비</t>
    <phoneticPr fontId="2" type="noConversion"/>
  </si>
  <si>
    <t>기사 및 관리 용역비</t>
    <phoneticPr fontId="2" type="noConversion"/>
  </si>
  <si>
    <t>유류비 및 통행료 등</t>
    <phoneticPr fontId="2" type="noConversion"/>
  </si>
  <si>
    <t>중등</t>
    <phoneticPr fontId="2" type="noConversion"/>
  </si>
  <si>
    <t>고등</t>
    <phoneticPr fontId="2" type="noConversion"/>
  </si>
  <si>
    <t>초등</t>
    <phoneticPr fontId="2" type="noConversion"/>
  </si>
  <si>
    <t>과년도수입</t>
    <phoneticPr fontId="2" type="noConversion"/>
  </si>
  <si>
    <t>통학버스임차료</t>
    <phoneticPr fontId="2" type="noConversion"/>
  </si>
  <si>
    <t>버스기사 및 관리 용역비</t>
    <phoneticPr fontId="2" type="noConversion"/>
  </si>
  <si>
    <t>시간</t>
    <phoneticPr fontId="2" type="noConversion"/>
  </si>
  <si>
    <t>쓰레기처리 용역</t>
    <phoneticPr fontId="2" type="noConversion"/>
  </si>
  <si>
    <t>공구 등 시설유지물품구입</t>
    <phoneticPr fontId="2" type="noConversion"/>
  </si>
  <si>
    <t>차량보조비</t>
    <phoneticPr fontId="2" type="noConversion"/>
  </si>
  <si>
    <t>소규모수선 등 시설유지비</t>
    <phoneticPr fontId="2" type="noConversion"/>
  </si>
  <si>
    <t>주택수당(교감)</t>
    <phoneticPr fontId="2" type="noConversion"/>
  </si>
  <si>
    <t>년</t>
    <phoneticPr fontId="2" type="noConversion"/>
  </si>
  <si>
    <t>근속장려금(교감)</t>
    <phoneticPr fontId="2" type="noConversion"/>
  </si>
  <si>
    <t>근속장려금</t>
    <phoneticPr fontId="2" type="noConversion"/>
  </si>
  <si>
    <t>근속장려금</t>
    <phoneticPr fontId="2" type="noConversion"/>
  </si>
  <si>
    <t>인원(기간)</t>
    <phoneticPr fontId="2" type="noConversion"/>
  </si>
  <si>
    <t>교과활동(초)</t>
    <phoneticPr fontId="2" type="noConversion"/>
  </si>
  <si>
    <t>학급운영비(초)</t>
    <phoneticPr fontId="2" type="noConversion"/>
  </si>
  <si>
    <t>중국어교육(초)</t>
    <phoneticPr fontId="2" type="noConversion"/>
  </si>
  <si>
    <t>영어교육(초)</t>
    <phoneticPr fontId="2" type="noConversion"/>
  </si>
  <si>
    <t>현장체험학습(초)</t>
    <phoneticPr fontId="2" type="noConversion"/>
  </si>
  <si>
    <t>학년</t>
    <phoneticPr fontId="2" type="noConversion"/>
  </si>
  <si>
    <t>대</t>
    <phoneticPr fontId="2" type="noConversion"/>
  </si>
  <si>
    <t>학급</t>
    <phoneticPr fontId="2" type="noConversion"/>
  </si>
  <si>
    <t>교육과정운영(초)</t>
    <phoneticPr fontId="2" type="noConversion"/>
  </si>
  <si>
    <t>교육과정운영(중)</t>
    <phoneticPr fontId="2" type="noConversion"/>
  </si>
  <si>
    <t>회</t>
    <phoneticPr fontId="2" type="noConversion"/>
  </si>
  <si>
    <t>년</t>
    <phoneticPr fontId="2" type="noConversion"/>
  </si>
  <si>
    <t>회</t>
    <phoneticPr fontId="2" type="noConversion"/>
  </si>
  <si>
    <t>교육정보화운영(중)</t>
    <phoneticPr fontId="2" type="noConversion"/>
  </si>
  <si>
    <t>개</t>
    <phoneticPr fontId="2" type="noConversion"/>
  </si>
  <si>
    <t>동아리활동(초)</t>
    <phoneticPr fontId="2" type="noConversion"/>
  </si>
  <si>
    <t>동아리활동(중)</t>
    <phoneticPr fontId="2" type="noConversion"/>
  </si>
  <si>
    <t>입학식(초)</t>
    <phoneticPr fontId="2" type="noConversion"/>
  </si>
  <si>
    <t>교과활동(중)</t>
    <phoneticPr fontId="2" type="noConversion"/>
  </si>
  <si>
    <t>각종 행사(중)</t>
    <phoneticPr fontId="2" type="noConversion"/>
  </si>
  <si>
    <t>현장체험학습(중)</t>
    <phoneticPr fontId="2" type="noConversion"/>
  </si>
  <si>
    <t>중국어교육(중)</t>
    <phoneticPr fontId="2" type="noConversion"/>
  </si>
  <si>
    <t>학급운영비(중)</t>
    <phoneticPr fontId="2" type="noConversion"/>
  </si>
  <si>
    <t>월</t>
    <phoneticPr fontId="2" type="noConversion"/>
  </si>
  <si>
    <t>졸업식(초)</t>
    <phoneticPr fontId="2" type="noConversion"/>
  </si>
  <si>
    <t>졸업식(중)</t>
    <phoneticPr fontId="2" type="noConversion"/>
  </si>
  <si>
    <t>교무학사운영(초)</t>
    <phoneticPr fontId="2" type="noConversion"/>
  </si>
  <si>
    <t>교무학사운영(중)</t>
    <phoneticPr fontId="2" type="noConversion"/>
  </si>
  <si>
    <t>사무용품구입</t>
  </si>
  <si>
    <t>영어교육(중)</t>
    <phoneticPr fontId="2" type="noConversion"/>
  </si>
  <si>
    <t>학생회(초)</t>
    <phoneticPr fontId="2" type="noConversion"/>
  </si>
  <si>
    <t>학생회(중)</t>
    <phoneticPr fontId="2" type="noConversion"/>
  </si>
  <si>
    <t>명</t>
    <phoneticPr fontId="2" type="noConversion"/>
  </si>
  <si>
    <t>보건교육(중)</t>
    <phoneticPr fontId="2" type="noConversion"/>
  </si>
  <si>
    <t>보건교육</t>
    <phoneticPr fontId="2" type="noConversion"/>
  </si>
  <si>
    <t>도서관운영(초)</t>
    <phoneticPr fontId="2" type="noConversion"/>
  </si>
  <si>
    <t>도서관운영(중)</t>
    <phoneticPr fontId="2" type="noConversion"/>
  </si>
  <si>
    <t>환경정리(초)</t>
    <phoneticPr fontId="2" type="noConversion"/>
  </si>
  <si>
    <t>비품비</t>
    <phoneticPr fontId="2" type="noConversion"/>
  </si>
  <si>
    <t>비품 구입</t>
    <phoneticPr fontId="2" type="noConversion"/>
  </si>
  <si>
    <t>회</t>
    <phoneticPr fontId="2" type="noConversion"/>
  </si>
  <si>
    <t>신축관련경비</t>
    <phoneticPr fontId="2" type="noConversion"/>
  </si>
  <si>
    <t>년</t>
    <phoneticPr fontId="2" type="noConversion"/>
  </si>
  <si>
    <t>회</t>
    <phoneticPr fontId="2" type="noConversion"/>
  </si>
  <si>
    <t>초</t>
    <phoneticPr fontId="2" type="noConversion"/>
  </si>
  <si>
    <t>중</t>
    <phoneticPr fontId="2" type="noConversion"/>
  </si>
  <si>
    <t>고</t>
    <phoneticPr fontId="2" type="noConversion"/>
  </si>
  <si>
    <t>예상 학생수</t>
    <phoneticPr fontId="2" type="noConversion"/>
  </si>
  <si>
    <t>교직원비자수속</t>
    <phoneticPr fontId="2" type="noConversion"/>
  </si>
  <si>
    <t>계속비이월금</t>
    <phoneticPr fontId="2" type="noConversion"/>
  </si>
  <si>
    <t>대규모시설보수비</t>
    <phoneticPr fontId="2" type="noConversion"/>
  </si>
  <si>
    <t>급간식비</t>
    <phoneticPr fontId="2" type="noConversion"/>
  </si>
  <si>
    <t>회</t>
    <phoneticPr fontId="2" type="noConversion"/>
  </si>
  <si>
    <t>회</t>
    <phoneticPr fontId="2" type="noConversion"/>
  </si>
  <si>
    <t>학교시설용역관리</t>
    <phoneticPr fontId="2" type="noConversion"/>
  </si>
  <si>
    <t>조경 등 교정 관리용역</t>
    <phoneticPr fontId="2" type="noConversion"/>
  </si>
  <si>
    <t>인터넷유지보수용역</t>
    <phoneticPr fontId="2" type="noConversion"/>
  </si>
  <si>
    <t>각종 행사(초)</t>
    <phoneticPr fontId="2" type="noConversion"/>
  </si>
  <si>
    <t>회</t>
    <phoneticPr fontId="2" type="noConversion"/>
  </si>
  <si>
    <t>유치원</t>
    <phoneticPr fontId="2" type="noConversion"/>
  </si>
  <si>
    <t>2018학년도 소주한국학교 세입 (본)예산서</t>
    <phoneticPr fontId="2" type="noConversion"/>
  </si>
  <si>
    <t xml:space="preserve">행정직원(한국)
사서 등
</t>
    <phoneticPr fontId="2" type="noConversion"/>
  </si>
  <si>
    <t>명</t>
    <phoneticPr fontId="2" type="noConversion"/>
  </si>
  <si>
    <t>년</t>
    <phoneticPr fontId="2" type="noConversion"/>
  </si>
  <si>
    <t>년</t>
    <phoneticPr fontId="2" type="noConversion"/>
  </si>
  <si>
    <t>교시</t>
    <phoneticPr fontId="2" type="noConversion"/>
  </si>
  <si>
    <t>학기</t>
    <phoneticPr fontId="2" type="noConversion"/>
  </si>
  <si>
    <t>학급</t>
    <phoneticPr fontId="2" type="noConversion"/>
  </si>
  <si>
    <t>명</t>
    <phoneticPr fontId="2" type="noConversion"/>
  </si>
  <si>
    <t>년</t>
    <phoneticPr fontId="2" type="noConversion"/>
  </si>
  <si>
    <t>년</t>
    <phoneticPr fontId="2" type="noConversion"/>
  </si>
  <si>
    <t>1. 현장학습비</t>
    <phoneticPr fontId="2" type="noConversion"/>
  </si>
  <si>
    <t>2.학교급식비</t>
    <phoneticPr fontId="2" type="noConversion"/>
  </si>
  <si>
    <t>3.방과후학교교육활동비</t>
    <phoneticPr fontId="2" type="noConversion"/>
  </si>
  <si>
    <t>4.기타수익자부담경비</t>
    <phoneticPr fontId="2" type="noConversion"/>
  </si>
  <si>
    <t>월</t>
    <phoneticPr fontId="2" type="noConversion"/>
  </si>
  <si>
    <t>교원급식비</t>
    <phoneticPr fontId="2" type="noConversion"/>
  </si>
  <si>
    <t>교원비자수속</t>
    <phoneticPr fontId="2" type="noConversion"/>
  </si>
  <si>
    <t>2018학년도 소주한국학교 세출 (본)예산서</t>
    <phoneticPr fontId="2" type="noConversion"/>
  </si>
  <si>
    <t>교과활동(유)</t>
    <phoneticPr fontId="2" type="noConversion"/>
  </si>
  <si>
    <t>자유선택활동교재교구</t>
    <phoneticPr fontId="2" type="noConversion"/>
  </si>
  <si>
    <t>미술교재교구</t>
    <phoneticPr fontId="2" type="noConversion"/>
  </si>
  <si>
    <t>명</t>
    <phoneticPr fontId="2" type="noConversion"/>
  </si>
  <si>
    <t>학급운영비</t>
    <phoneticPr fontId="2" type="noConversion"/>
  </si>
  <si>
    <t>특색사업(초)</t>
    <phoneticPr fontId="2" type="noConversion"/>
  </si>
  <si>
    <t>특색사업(유)</t>
    <phoneticPr fontId="2" type="noConversion"/>
  </si>
  <si>
    <t>*</t>
    <phoneticPr fontId="2" type="noConversion"/>
  </si>
  <si>
    <t>년</t>
    <phoneticPr fontId="2" type="noConversion"/>
  </si>
  <si>
    <t>회</t>
    <phoneticPr fontId="2" type="noConversion"/>
  </si>
  <si>
    <t>=</t>
    <phoneticPr fontId="2" type="noConversion"/>
  </si>
  <si>
    <t>중국어교재교구</t>
    <phoneticPr fontId="2" type="noConversion"/>
  </si>
  <si>
    <t>영어교재교구</t>
    <phoneticPr fontId="2" type="noConversion"/>
  </si>
  <si>
    <t>각종 행사(유)</t>
    <phoneticPr fontId="2" type="noConversion"/>
  </si>
  <si>
    <t>회</t>
    <phoneticPr fontId="2" type="noConversion"/>
  </si>
  <si>
    <t>환경정리(유)</t>
    <phoneticPr fontId="2" type="noConversion"/>
  </si>
  <si>
    <t>입학식(유)</t>
    <phoneticPr fontId="2" type="noConversion"/>
  </si>
  <si>
    <t>부</t>
    <phoneticPr fontId="2" type="noConversion"/>
  </si>
  <si>
    <t>졸업식(유)</t>
    <phoneticPr fontId="2" type="noConversion"/>
  </si>
  <si>
    <t>명</t>
    <phoneticPr fontId="2" type="noConversion"/>
  </si>
  <si>
    <t>교육과정운영(유)</t>
    <phoneticPr fontId="2" type="noConversion"/>
  </si>
  <si>
    <t>교직원연수</t>
    <phoneticPr fontId="2" type="noConversion"/>
  </si>
  <si>
    <t>월</t>
    <phoneticPr fontId="2" type="noConversion"/>
  </si>
  <si>
    <t>월</t>
    <phoneticPr fontId="2" type="noConversion"/>
  </si>
  <si>
    <t>체육교구 구입</t>
    <phoneticPr fontId="2" type="noConversion"/>
  </si>
  <si>
    <t>미술교구 구입</t>
    <phoneticPr fontId="2" type="noConversion"/>
  </si>
  <si>
    <t>음악교구 구입</t>
    <phoneticPr fontId="2" type="noConversion"/>
  </si>
  <si>
    <t>과학교구 구입</t>
    <phoneticPr fontId="2" type="noConversion"/>
  </si>
  <si>
    <t>사회과교구 구입</t>
    <phoneticPr fontId="2" type="noConversion"/>
  </si>
  <si>
    <t>수학과교구 구입</t>
    <phoneticPr fontId="2" type="noConversion"/>
  </si>
  <si>
    <t>과학기자재구입</t>
    <phoneticPr fontId="2" type="noConversion"/>
  </si>
  <si>
    <t>학급운영비</t>
    <phoneticPr fontId="2" type="noConversion"/>
  </si>
  <si>
    <t>중국어과자료구입</t>
    <phoneticPr fontId="2" type="noConversion"/>
  </si>
  <si>
    <t>외국어페스티벌 물품 구입</t>
    <phoneticPr fontId="2" type="noConversion"/>
  </si>
  <si>
    <t>중국어경시대회</t>
    <phoneticPr fontId="2" type="noConversion"/>
  </si>
  <si>
    <t>헤드헌터소개비</t>
    <phoneticPr fontId="2" type="noConversion"/>
  </si>
  <si>
    <t>영어과 자료구입</t>
    <phoneticPr fontId="2" type="noConversion"/>
  </si>
  <si>
    <t>외국어경시대회</t>
    <phoneticPr fontId="2" type="noConversion"/>
  </si>
  <si>
    <t xml:space="preserve">원어민교사 채용경비 </t>
    <phoneticPr fontId="2" type="noConversion"/>
  </si>
  <si>
    <t>교재구입</t>
    <phoneticPr fontId="2" type="noConversion"/>
  </si>
  <si>
    <t>외국어신문발간</t>
    <phoneticPr fontId="2" type="noConversion"/>
  </si>
  <si>
    <t>태권도,합창부,사물놀이</t>
    <phoneticPr fontId="2" type="noConversion"/>
  </si>
  <si>
    <t>동아리 활동 경비</t>
    <phoneticPr fontId="2" type="noConversion"/>
  </si>
  <si>
    <t>교지 편집</t>
    <phoneticPr fontId="2" type="noConversion"/>
  </si>
  <si>
    <t>태권도교구</t>
    <phoneticPr fontId="2" type="noConversion"/>
  </si>
  <si>
    <t>자연체험활동</t>
    <phoneticPr fontId="2" type="noConversion"/>
  </si>
  <si>
    <t>유초연계교육교재교구구입</t>
    <phoneticPr fontId="2" type="noConversion"/>
  </si>
  <si>
    <t>독서프로그램물품구입</t>
    <phoneticPr fontId="2" type="noConversion"/>
  </si>
  <si>
    <t>어린이날행사물품</t>
    <phoneticPr fontId="2" type="noConversion"/>
  </si>
  <si>
    <t>물총놀이</t>
    <phoneticPr fontId="2" type="noConversion"/>
  </si>
  <si>
    <t>산타행사물품</t>
    <phoneticPr fontId="2" type="noConversion"/>
  </si>
  <si>
    <t>학예회 행사 물품</t>
    <phoneticPr fontId="2" type="noConversion"/>
  </si>
  <si>
    <t>한글날행사 물품 구입</t>
    <phoneticPr fontId="2" type="noConversion"/>
  </si>
  <si>
    <t>과학의날 행사 물품 구입</t>
    <phoneticPr fontId="2" type="noConversion"/>
  </si>
  <si>
    <t>별빛뒤뜰야영물품 구입</t>
    <phoneticPr fontId="2" type="noConversion"/>
  </si>
  <si>
    <t>체육대회운영비</t>
    <phoneticPr fontId="2" type="noConversion"/>
  </si>
  <si>
    <t>체육대회행사평가회비</t>
    <phoneticPr fontId="2" type="noConversion"/>
  </si>
  <si>
    <t>학예회관련 물품 구입</t>
    <phoneticPr fontId="2" type="noConversion"/>
  </si>
  <si>
    <t>학예회평가회비</t>
    <phoneticPr fontId="2" type="noConversion"/>
  </si>
  <si>
    <t>국어과대회운영비</t>
    <phoneticPr fontId="2" type="noConversion"/>
  </si>
  <si>
    <t>진로페스티벌</t>
    <phoneticPr fontId="2" type="noConversion"/>
  </si>
  <si>
    <t>학부모상담 등 다과 구입</t>
    <phoneticPr fontId="2" type="noConversion"/>
  </si>
  <si>
    <t>체육교구 구입</t>
    <phoneticPr fontId="2" type="noConversion"/>
  </si>
  <si>
    <t>학교 간 경기운영비</t>
    <phoneticPr fontId="2" type="noConversion"/>
  </si>
  <si>
    <t>교내스포츠대회</t>
    <phoneticPr fontId="2" type="noConversion"/>
  </si>
  <si>
    <t>교실게시물</t>
    <phoneticPr fontId="2" type="noConversion"/>
  </si>
  <si>
    <t>입학일준비물품</t>
    <phoneticPr fontId="2" type="noConversion"/>
  </si>
  <si>
    <t>입학식교육과정안내서</t>
    <phoneticPr fontId="2" type="noConversion"/>
  </si>
  <si>
    <t>입학예비소집일 준비물품</t>
    <phoneticPr fontId="2" type="noConversion"/>
  </si>
  <si>
    <t>입학초 적응활동교재비</t>
    <phoneticPr fontId="2" type="noConversion"/>
  </si>
  <si>
    <t>교육과정안내서</t>
    <phoneticPr fontId="2" type="noConversion"/>
  </si>
  <si>
    <t>졸업,수료식 물품</t>
    <phoneticPr fontId="2" type="noConversion"/>
  </si>
  <si>
    <t>졸업식 상품</t>
    <phoneticPr fontId="2" type="noConversion"/>
  </si>
  <si>
    <t>졸업식 준비물품 구입</t>
    <phoneticPr fontId="2" type="noConversion"/>
  </si>
  <si>
    <t>안전교육</t>
    <phoneticPr fontId="2" type="noConversion"/>
  </si>
  <si>
    <t>사무용품구입</t>
    <phoneticPr fontId="2" type="noConversion"/>
  </si>
  <si>
    <t>상장용지</t>
    <phoneticPr fontId="2" type="noConversion"/>
  </si>
  <si>
    <t>졸업앨범구입</t>
    <phoneticPr fontId="2" type="noConversion"/>
  </si>
  <si>
    <t>시험물품구입비</t>
    <phoneticPr fontId="2" type="noConversion"/>
  </si>
  <si>
    <t>성적처리관련 물품구입</t>
    <phoneticPr fontId="2" type="noConversion"/>
  </si>
  <si>
    <t>누리교육과정관련 물품 구입</t>
    <phoneticPr fontId="2" type="noConversion"/>
  </si>
  <si>
    <t>중국교류학습</t>
    <phoneticPr fontId="2" type="noConversion"/>
  </si>
  <si>
    <t>줄넘기인증제</t>
    <phoneticPr fontId="2" type="noConversion"/>
  </si>
  <si>
    <t>배려생물기르기</t>
    <phoneticPr fontId="2" type="noConversion"/>
  </si>
  <si>
    <t>모범배지물품</t>
    <phoneticPr fontId="2" type="noConversion"/>
  </si>
  <si>
    <t>슈퍼스터디</t>
    <phoneticPr fontId="2" type="noConversion"/>
  </si>
  <si>
    <t>인턴쉽프로그램</t>
    <phoneticPr fontId="2" type="noConversion"/>
  </si>
  <si>
    <t>학교특색활동</t>
    <phoneticPr fontId="2" type="noConversion"/>
  </si>
  <si>
    <t>방송실운영</t>
    <phoneticPr fontId="2" type="noConversion"/>
  </si>
  <si>
    <t>학생활동지원비</t>
    <phoneticPr fontId="2" type="noConversion"/>
  </si>
  <si>
    <t>교육실습생협의비</t>
    <phoneticPr fontId="2" type="noConversion"/>
  </si>
  <si>
    <t>대학입시설명회</t>
    <phoneticPr fontId="2" type="noConversion"/>
  </si>
  <si>
    <t>모의면접</t>
    <phoneticPr fontId="2" type="noConversion"/>
  </si>
  <si>
    <t>12학년2학기프로그램</t>
    <phoneticPr fontId="2" type="noConversion"/>
  </si>
  <si>
    <t>진학지도및간담회</t>
    <phoneticPr fontId="2" type="noConversion"/>
  </si>
  <si>
    <t>명사초청 진로특강</t>
    <phoneticPr fontId="2" type="noConversion"/>
  </si>
  <si>
    <t>대련한국학교 교류학습물품</t>
    <phoneticPr fontId="2" type="noConversion"/>
  </si>
  <si>
    <t>대련한국학교 인솔교사 지원비</t>
    <phoneticPr fontId="2" type="noConversion"/>
  </si>
  <si>
    <t>교실밖체험학습운영비</t>
    <phoneticPr fontId="2" type="noConversion"/>
  </si>
  <si>
    <t>인솔교사 지원비 등</t>
    <phoneticPr fontId="2" type="noConversion"/>
  </si>
  <si>
    <t>윤독도서구입</t>
    <phoneticPr fontId="2" type="noConversion"/>
  </si>
  <si>
    <t>도서구입</t>
    <phoneticPr fontId="2" type="noConversion"/>
  </si>
  <si>
    <t>명예사서지원(교통비,식비)</t>
    <phoneticPr fontId="2" type="noConversion"/>
  </si>
  <si>
    <t>도서관 소모품</t>
    <phoneticPr fontId="2" type="noConversion"/>
  </si>
  <si>
    <t>전산소모품구입</t>
    <phoneticPr fontId="2" type="noConversion"/>
  </si>
  <si>
    <t>프린터토너</t>
    <phoneticPr fontId="2" type="noConversion"/>
  </si>
  <si>
    <t>홈페이지유지보수비</t>
    <phoneticPr fontId="2" type="noConversion"/>
  </si>
  <si>
    <t xml:space="preserve">e-book코너 </t>
    <phoneticPr fontId="2" type="noConversion"/>
  </si>
  <si>
    <t>업무용S/W구입</t>
    <phoneticPr fontId="2" type="noConversion"/>
  </si>
  <si>
    <t>성교육관련</t>
    <phoneticPr fontId="2" type="noConversion"/>
  </si>
  <si>
    <t>청소용품구입</t>
    <phoneticPr fontId="2" type="noConversion"/>
  </si>
  <si>
    <t>화장실용품구입</t>
    <phoneticPr fontId="2" type="noConversion"/>
  </si>
  <si>
    <t>안전공제회비</t>
    <phoneticPr fontId="2" type="noConversion"/>
  </si>
  <si>
    <t>학생회</t>
    <phoneticPr fontId="2" type="noConversion"/>
  </si>
  <si>
    <t>대의원회운영</t>
    <phoneticPr fontId="2" type="noConversion"/>
  </si>
  <si>
    <t>전교생 : 310명 예상(유20, 초110, 중90, 고90)
교직원자녀 : 20명 예상</t>
    <phoneticPr fontId="2" type="noConversion"/>
  </si>
  <si>
    <t>은행</t>
    <phoneticPr fontId="2" type="noConversion"/>
  </si>
  <si>
    <t>농협</t>
    <phoneticPr fontId="2" type="noConversion"/>
  </si>
  <si>
    <t>계좌번호</t>
    <phoneticPr fontId="2" type="noConversion"/>
  </si>
  <si>
    <t>456-01-022156</t>
    <phoneticPr fontId="2" type="noConversion"/>
  </si>
  <si>
    <t>예금주</t>
    <phoneticPr fontId="2" type="noConversion"/>
  </si>
  <si>
    <t>비엘소프트(blsoft)</t>
    <phoneticPr fontId="2" type="noConversion"/>
  </si>
  <si>
    <t>송금액</t>
    <phoneticPr fontId="2" type="noConversion"/>
  </si>
  <si>
    <t>송금신청자</t>
    <phoneticPr fontId="2" type="noConversion"/>
  </si>
  <si>
    <t>CHO YUNHEE
(품의서 작성한 담당선생님)</t>
    <phoneticPr fontId="2" type="noConversion"/>
  </si>
  <si>
    <t>외환송금요청</t>
    <phoneticPr fontId="2" type="noConversion"/>
  </si>
  <si>
    <t>출금계좌</t>
    <phoneticPr fontId="2" type="noConversion"/>
  </si>
  <si>
    <t>0771-003947-25-001</t>
    <phoneticPr fontId="2" type="noConversion"/>
  </si>
  <si>
    <t>행정부장</t>
    <phoneticPr fontId="2" type="noConversion"/>
  </si>
  <si>
    <r>
      <t>행정직원</t>
    </r>
    <r>
      <rPr>
        <sz val="11"/>
        <color theme="1"/>
        <rFont val="맑은 고딕"/>
        <family val="2"/>
        <charset val="129"/>
        <scheme val="minor"/>
      </rPr>
      <t>(</t>
    </r>
    <r>
      <rPr>
        <sz val="11"/>
        <color theme="1"/>
        <rFont val="맑은 고딕"/>
        <family val="3"/>
        <charset val="129"/>
        <scheme val="minor"/>
      </rPr>
      <t>중국</t>
    </r>
    <r>
      <rPr>
        <sz val="11"/>
        <color theme="1"/>
        <rFont val="맑은 고딕"/>
        <family val="2"/>
        <charset val="129"/>
        <scheme val="minor"/>
      </rPr>
      <t xml:space="preserve">)
</t>
    </r>
    <r>
      <rPr>
        <sz val="10"/>
        <color theme="1"/>
        <rFont val="맑은 고딕"/>
        <family val="3"/>
        <charset val="129"/>
        <scheme val="minor"/>
      </rPr>
      <t>보건교사</t>
    </r>
    <r>
      <rPr>
        <sz val="10"/>
        <color theme="1"/>
        <rFont val="맑은 고딕"/>
        <family val="2"/>
        <charset val="129"/>
        <scheme val="minor"/>
      </rPr>
      <t xml:space="preserve"> 추가</t>
    </r>
    <phoneticPr fontId="2" type="noConversion"/>
  </si>
  <si>
    <t>경력수당</t>
    <phoneticPr fontId="2" type="noConversion"/>
  </si>
  <si>
    <t>편입학시험전형료</t>
    <phoneticPr fontId="2" type="noConversion"/>
  </si>
  <si>
    <t>시설사용료</t>
    <phoneticPr fontId="2" type="noConversion"/>
  </si>
  <si>
    <t>년</t>
    <phoneticPr fontId="2" type="noConversion"/>
  </si>
  <si>
    <t>개인소득세</t>
    <phoneticPr fontId="2" type="noConversion"/>
  </si>
  <si>
    <t>년</t>
    <phoneticPr fontId="2" type="noConversion"/>
  </si>
  <si>
    <t>사회보험,주택공적금,경제보상금</t>
    <phoneticPr fontId="2" type="noConversion"/>
  </si>
  <si>
    <t>소방용역</t>
    <phoneticPr fontId="2" type="noConversion"/>
  </si>
  <si>
    <t>*</t>
    <phoneticPr fontId="2" type="noConversion"/>
  </si>
  <si>
    <t>년</t>
    <phoneticPr fontId="2" type="noConversion"/>
  </si>
  <si>
    <t>월</t>
    <phoneticPr fontId="2" type="noConversion"/>
  </si>
  <si>
    <t>=</t>
    <phoneticPr fontId="2" type="noConversion"/>
  </si>
  <si>
    <t>방역소득</t>
    <phoneticPr fontId="2" type="noConversion"/>
  </si>
  <si>
    <t>학급운영비(유)</t>
    <phoneticPr fontId="2" type="noConversion"/>
  </si>
  <si>
    <t>=</t>
    <phoneticPr fontId="2" type="noConversion"/>
  </si>
  <si>
    <t>부장연수</t>
    <phoneticPr fontId="2" type="noConversion"/>
  </si>
  <si>
    <t>회</t>
    <phoneticPr fontId="2" type="noConversion"/>
  </si>
  <si>
    <t>화동지역행정실연수</t>
    <phoneticPr fontId="2" type="noConversion"/>
  </si>
  <si>
    <t>화동지역발전협의회</t>
    <phoneticPr fontId="2" type="noConversion"/>
  </si>
  <si>
    <t>업무추진비</t>
    <phoneticPr fontId="2" type="noConversion"/>
  </si>
  <si>
    <t>명</t>
    <phoneticPr fontId="2" type="noConversion"/>
  </si>
  <si>
    <t>화동지역행정실(장) 협의회</t>
    <phoneticPr fontId="2" type="noConversion"/>
  </si>
  <si>
    <t>년</t>
    <phoneticPr fontId="2" type="noConversion"/>
  </si>
  <si>
    <t>시간강사</t>
    <phoneticPr fontId="2" type="noConversion"/>
  </si>
</sst>
</file>

<file path=xl/styles.xml><?xml version="1.0" encoding="utf-8"?>
<styleSheet xmlns="http://schemas.openxmlformats.org/spreadsheetml/2006/main">
  <numFmts count="5">
    <numFmt numFmtId="42" formatCode="_-&quot;₩&quot;* #,##0_-;\-&quot;₩&quot;* #,##0_-;_-&quot;₩&quot;* &quot;-&quot;_-;_-@_-"/>
    <numFmt numFmtId="41" formatCode="_-* #,##0_-;\-* #,##0_-;_-* &quot;-&quot;_-;_-@_-"/>
    <numFmt numFmtId="176" formatCode="_ [$¥-804]* #,##0.00_ ;_ [$¥-804]* \-#,##0.00_ ;_ [$¥-804]* &quot;-&quot;??_ ;_ @_ "/>
    <numFmt numFmtId="177" formatCode="#,##0_ "/>
    <numFmt numFmtId="178" formatCode="0_ "/>
  </numFmts>
  <fonts count="1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22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34"/>
      <scheme val="minor"/>
    </font>
    <font>
      <sz val="14"/>
      <name val="맑은 고딕"/>
      <family val="3"/>
      <charset val="129"/>
      <scheme val="minor"/>
    </font>
    <font>
      <b/>
      <sz val="18"/>
      <color theme="1"/>
      <name val="맑은 고딕"/>
      <family val="3"/>
      <charset val="129"/>
      <scheme val="minor"/>
    </font>
    <font>
      <sz val="18"/>
      <color theme="1"/>
      <name val="맑은 고딕"/>
      <family val="3"/>
      <charset val="129"/>
      <scheme val="minor"/>
    </font>
    <font>
      <b/>
      <sz val="36"/>
      <color theme="1"/>
      <name val="맑은 고딕"/>
      <family val="3"/>
      <charset val="129"/>
      <scheme val="minor"/>
    </font>
    <font>
      <sz val="1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176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225">
    <xf numFmtId="176" fontId="0" fillId="0" borderId="0" xfId="0">
      <alignment vertical="center"/>
    </xf>
    <xf numFmtId="41" fontId="0" fillId="0" borderId="0" xfId="1" applyFont="1">
      <alignment vertical="center"/>
    </xf>
    <xf numFmtId="176" fontId="0" fillId="0" borderId="2" xfId="0" applyBorder="1" applyAlignment="1">
      <alignment vertical="center" shrinkToFit="1"/>
    </xf>
    <xf numFmtId="41" fontId="0" fillId="0" borderId="2" xfId="1" applyFont="1" applyBorder="1" applyAlignment="1">
      <alignment vertical="center" shrinkToFit="1"/>
    </xf>
    <xf numFmtId="176" fontId="0" fillId="0" borderId="0" xfId="0" applyAlignment="1">
      <alignment horizontal="center" vertical="center"/>
    </xf>
    <xf numFmtId="176" fontId="0" fillId="3" borderId="0" xfId="0" applyFill="1">
      <alignment vertical="center"/>
    </xf>
    <xf numFmtId="176" fontId="0" fillId="0" borderId="0" xfId="0" applyAlignment="1">
      <alignment vertical="top"/>
    </xf>
    <xf numFmtId="176" fontId="0" fillId="0" borderId="2" xfId="0" applyBorder="1" applyAlignment="1">
      <alignment vertical="top" shrinkToFit="1"/>
    </xf>
    <xf numFmtId="176" fontId="0" fillId="3" borderId="0" xfId="0" applyFill="1" applyAlignment="1">
      <alignment vertical="top"/>
    </xf>
    <xf numFmtId="176" fontId="0" fillId="4" borderId="0" xfId="0" applyFill="1" applyAlignment="1">
      <alignment vertical="top"/>
    </xf>
    <xf numFmtId="41" fontId="0" fillId="0" borderId="2" xfId="1" applyFont="1" applyBorder="1" applyAlignment="1">
      <alignment vertical="top" shrinkToFit="1"/>
    </xf>
    <xf numFmtId="41" fontId="0" fillId="0" borderId="0" xfId="0" applyNumberFormat="1" applyAlignment="1">
      <alignment vertical="top"/>
    </xf>
    <xf numFmtId="176" fontId="0" fillId="5" borderId="0" xfId="0" applyFill="1">
      <alignment vertical="center"/>
    </xf>
    <xf numFmtId="176" fontId="0" fillId="0" borderId="0" xfId="1" applyNumberFormat="1" applyFont="1" applyAlignment="1">
      <alignment vertical="top"/>
    </xf>
    <xf numFmtId="176" fontId="0" fillId="0" borderId="4" xfId="1" applyNumberFormat="1" applyFont="1" applyBorder="1" applyAlignment="1">
      <alignment vertical="top" shrinkToFit="1"/>
    </xf>
    <xf numFmtId="176" fontId="0" fillId="0" borderId="0" xfId="1" applyNumberFormat="1" applyFont="1" applyAlignment="1">
      <alignment horizontal="right" vertical="top"/>
    </xf>
    <xf numFmtId="176" fontId="0" fillId="0" borderId="0" xfId="1" applyNumberFormat="1" applyFont="1">
      <alignment vertical="center"/>
    </xf>
    <xf numFmtId="176" fontId="0" fillId="0" borderId="2" xfId="1" applyNumberFormat="1" applyFont="1" applyBorder="1" applyAlignment="1">
      <alignment vertical="center" shrinkToFit="1"/>
    </xf>
    <xf numFmtId="176" fontId="0" fillId="0" borderId="2" xfId="0" applyNumberFormat="1" applyBorder="1" applyAlignment="1">
      <alignment vertical="center" shrinkToFit="1"/>
    </xf>
    <xf numFmtId="176" fontId="0" fillId="0" borderId="0" xfId="0" applyNumberFormat="1">
      <alignment vertical="center"/>
    </xf>
    <xf numFmtId="176" fontId="0" fillId="2" borderId="1" xfId="0" applyFill="1" applyBorder="1" applyAlignment="1">
      <alignment horizontal="center" vertical="top"/>
    </xf>
    <xf numFmtId="176" fontId="0" fillId="0" borderId="0" xfId="0" applyAlignment="1">
      <alignment horizontal="left" vertical="top"/>
    </xf>
    <xf numFmtId="176" fontId="0" fillId="0" borderId="0" xfId="0" applyAlignment="1">
      <alignment horizontal="left" vertical="top" wrapText="1" shrinkToFit="1"/>
    </xf>
    <xf numFmtId="176" fontId="0" fillId="0" borderId="1" xfId="0" applyBorder="1" applyAlignment="1">
      <alignment horizontal="left" vertical="top" shrinkToFit="1"/>
    </xf>
    <xf numFmtId="176" fontId="4" fillId="0" borderId="1" xfId="0" applyFont="1" applyBorder="1" applyAlignment="1">
      <alignment horizontal="left" vertical="top"/>
    </xf>
    <xf numFmtId="41" fontId="0" fillId="0" borderId="0" xfId="0" applyNumberFormat="1" applyAlignment="1">
      <alignment horizontal="left" vertical="top"/>
    </xf>
    <xf numFmtId="176" fontId="0" fillId="0" borderId="0" xfId="0" applyAlignment="1">
      <alignment horizontal="center" vertical="top"/>
    </xf>
    <xf numFmtId="176" fontId="0" fillId="2" borderId="1" xfId="0" applyNumberFormat="1" applyFill="1" applyBorder="1" applyAlignment="1">
      <alignment horizontal="center" vertical="top"/>
    </xf>
    <xf numFmtId="176" fontId="0" fillId="0" borderId="1" xfId="0" applyBorder="1" applyAlignment="1">
      <alignment horizontal="left" vertical="top"/>
    </xf>
    <xf numFmtId="176" fontId="0" fillId="0" borderId="1" xfId="1" applyNumberFormat="1" applyFont="1" applyBorder="1" applyAlignment="1">
      <alignment vertical="top" shrinkToFit="1"/>
    </xf>
    <xf numFmtId="176" fontId="0" fillId="3" borderId="1" xfId="1" applyNumberFormat="1" applyFont="1" applyFill="1" applyBorder="1" applyAlignment="1">
      <alignment vertical="top" shrinkToFit="1"/>
    </xf>
    <xf numFmtId="176" fontId="0" fillId="4" borderId="1" xfId="1" applyNumberFormat="1" applyFont="1" applyFill="1" applyBorder="1" applyAlignment="1">
      <alignment vertical="top" shrinkToFit="1"/>
    </xf>
    <xf numFmtId="176" fontId="0" fillId="0" borderId="1" xfId="1" applyNumberFormat="1" applyFont="1" applyBorder="1" applyAlignment="1">
      <alignment vertical="center" shrinkToFit="1"/>
    </xf>
    <xf numFmtId="176" fontId="5" fillId="5" borderId="1" xfId="1" applyNumberFormat="1" applyFont="1" applyFill="1" applyBorder="1" applyAlignment="1">
      <alignment vertical="top" shrinkToFit="1"/>
    </xf>
    <xf numFmtId="176" fontId="0" fillId="0" borderId="4" xfId="0" applyNumberFormat="1" applyBorder="1" applyAlignment="1">
      <alignment vertical="center" shrinkToFit="1"/>
    </xf>
    <xf numFmtId="176" fontId="0" fillId="0" borderId="3" xfId="0" applyBorder="1" applyAlignment="1">
      <alignment vertical="center" shrinkToFit="1"/>
    </xf>
    <xf numFmtId="176" fontId="0" fillId="0" borderId="3" xfId="0" applyBorder="1" applyAlignment="1">
      <alignment vertical="top" shrinkToFit="1"/>
    </xf>
    <xf numFmtId="176" fontId="0" fillId="0" borderId="1" xfId="0" applyBorder="1" applyAlignment="1">
      <alignment horizontal="left" vertical="top"/>
    </xf>
    <xf numFmtId="176" fontId="0" fillId="0" borderId="6" xfId="0" applyBorder="1" applyAlignment="1">
      <alignment vertical="top"/>
    </xf>
    <xf numFmtId="176" fontId="0" fillId="0" borderId="2" xfId="0" applyFill="1" applyBorder="1" applyAlignment="1">
      <alignment horizontal="right" vertical="top" shrinkToFit="1"/>
    </xf>
    <xf numFmtId="176" fontId="0" fillId="0" borderId="0" xfId="0" applyFill="1">
      <alignment vertical="center"/>
    </xf>
    <xf numFmtId="176" fontId="0" fillId="0" borderId="1" xfId="0" applyBorder="1" applyAlignment="1">
      <alignment horizontal="left" vertical="top"/>
    </xf>
    <xf numFmtId="176" fontId="0" fillId="0" borderId="0" xfId="0" applyFill="1" applyBorder="1" applyAlignment="1">
      <alignment vertical="center" shrinkToFit="1"/>
    </xf>
    <xf numFmtId="176" fontId="0" fillId="0" borderId="1" xfId="0" applyBorder="1" applyAlignment="1">
      <alignment vertical="top" shrinkToFit="1"/>
    </xf>
    <xf numFmtId="176" fontId="0" fillId="2" borderId="1" xfId="0" applyFill="1" applyBorder="1" applyAlignment="1">
      <alignment horizontal="center" vertical="center"/>
    </xf>
    <xf numFmtId="176" fontId="0" fillId="2" borderId="1" xfId="0" applyFill="1" applyBorder="1" applyAlignment="1">
      <alignment horizontal="center" vertical="top"/>
    </xf>
    <xf numFmtId="176" fontId="0" fillId="0" borderId="1" xfId="0" applyBorder="1" applyAlignment="1">
      <alignment horizontal="left" vertical="top"/>
    </xf>
    <xf numFmtId="41" fontId="0" fillId="2" borderId="15" xfId="1" applyFont="1" applyFill="1" applyBorder="1" applyAlignment="1">
      <alignment vertical="center"/>
    </xf>
    <xf numFmtId="176" fontId="0" fillId="0" borderId="16" xfId="0" applyFill="1" applyBorder="1" applyAlignment="1">
      <alignment horizontal="center" vertical="top"/>
    </xf>
    <xf numFmtId="176" fontId="0" fillId="0" borderId="17" xfId="1" applyNumberFormat="1" applyFont="1" applyBorder="1" applyAlignment="1">
      <alignment vertical="center" shrinkToFit="1"/>
    </xf>
    <xf numFmtId="176" fontId="0" fillId="3" borderId="17" xfId="1" applyNumberFormat="1" applyFont="1" applyFill="1" applyBorder="1" applyAlignment="1">
      <alignment vertical="center" shrinkToFit="1"/>
    </xf>
    <xf numFmtId="176" fontId="0" fillId="5" borderId="17" xfId="1" applyNumberFormat="1" applyFont="1" applyFill="1" applyBorder="1" applyAlignment="1">
      <alignment vertical="center" shrinkToFit="1"/>
    </xf>
    <xf numFmtId="176" fontId="0" fillId="0" borderId="14" xfId="0" applyFill="1" applyBorder="1" applyAlignment="1">
      <alignment horizontal="center" vertical="top" shrinkToFit="1"/>
    </xf>
    <xf numFmtId="176" fontId="0" fillId="0" borderId="17" xfId="1" applyNumberFormat="1" applyFont="1" applyFill="1" applyBorder="1" applyAlignment="1">
      <alignment vertical="center" shrinkToFit="1"/>
    </xf>
    <xf numFmtId="176" fontId="0" fillId="0" borderId="14" xfId="0" applyBorder="1" applyAlignment="1">
      <alignment horizontal="center" vertical="top" shrinkToFit="1"/>
    </xf>
    <xf numFmtId="176" fontId="6" fillId="6" borderId="23" xfId="1" applyNumberFormat="1" applyFont="1" applyFill="1" applyBorder="1" applyAlignment="1">
      <alignment vertical="center" shrinkToFit="1"/>
    </xf>
    <xf numFmtId="176" fontId="0" fillId="4" borderId="0" xfId="0" applyNumberFormat="1" applyFill="1" applyAlignment="1">
      <alignment vertical="top"/>
    </xf>
    <xf numFmtId="176" fontId="0" fillId="0" borderId="1" xfId="0" applyBorder="1" applyAlignment="1">
      <alignment horizontal="left" vertical="top"/>
    </xf>
    <xf numFmtId="176" fontId="7" fillId="0" borderId="1" xfId="0" applyFont="1" applyBorder="1" applyAlignment="1">
      <alignment horizontal="left" vertical="top" shrinkToFit="1"/>
    </xf>
    <xf numFmtId="176" fontId="7" fillId="0" borderId="2" xfId="0" applyFont="1" applyBorder="1" applyAlignment="1">
      <alignment vertical="top" shrinkToFit="1"/>
    </xf>
    <xf numFmtId="176" fontId="0" fillId="0" borderId="3" xfId="0" applyBorder="1" applyAlignment="1">
      <alignment horizontal="left" vertical="top" shrinkToFit="1"/>
    </xf>
    <xf numFmtId="176" fontId="0" fillId="0" borderId="1" xfId="0" applyBorder="1" applyAlignment="1">
      <alignment vertical="top"/>
    </xf>
    <xf numFmtId="176" fontId="0" fillId="3" borderId="0" xfId="0" applyNumberFormat="1" applyFill="1" applyAlignment="1">
      <alignment vertical="top"/>
    </xf>
    <xf numFmtId="176" fontId="0" fillId="0" borderId="0" xfId="0" applyNumberFormat="1" applyAlignment="1">
      <alignment vertical="top"/>
    </xf>
    <xf numFmtId="176" fontId="4" fillId="0" borderId="0" xfId="1" applyNumberFormat="1" applyFont="1" applyAlignment="1">
      <alignment horizontal="right" vertical="center"/>
    </xf>
    <xf numFmtId="41" fontId="0" fillId="2" borderId="1" xfId="1" applyFont="1" applyFill="1" applyBorder="1" applyAlignment="1">
      <alignment horizontal="center" vertical="top"/>
    </xf>
    <xf numFmtId="176" fontId="0" fillId="0" borderId="5" xfId="0" applyBorder="1" applyAlignment="1">
      <alignment horizontal="left" vertical="top"/>
    </xf>
    <xf numFmtId="176" fontId="0" fillId="0" borderId="1" xfId="0" applyBorder="1" applyAlignment="1">
      <alignment horizontal="left" vertical="top"/>
    </xf>
    <xf numFmtId="176" fontId="0" fillId="0" borderId="5" xfId="0" applyBorder="1" applyAlignment="1">
      <alignment vertical="top" wrapText="1" shrinkToFit="1"/>
    </xf>
    <xf numFmtId="176" fontId="0" fillId="0" borderId="5" xfId="0" applyBorder="1" applyAlignment="1">
      <alignment vertical="top"/>
    </xf>
    <xf numFmtId="176" fontId="0" fillId="0" borderId="7" xfId="0" applyBorder="1" applyAlignment="1">
      <alignment vertical="top"/>
    </xf>
    <xf numFmtId="176" fontId="0" fillId="0" borderId="7" xfId="0" applyBorder="1" applyAlignment="1">
      <alignment vertical="top" wrapText="1" shrinkToFit="1"/>
    </xf>
    <xf numFmtId="176" fontId="0" fillId="0" borderId="6" xfId="0" applyBorder="1" applyAlignment="1">
      <alignment vertical="top" wrapText="1" shrinkToFit="1"/>
    </xf>
    <xf numFmtId="176" fontId="0" fillId="3" borderId="4" xfId="0" applyFill="1" applyBorder="1" applyAlignment="1">
      <alignment horizontal="right" vertical="top" shrinkToFit="1"/>
    </xf>
    <xf numFmtId="176" fontId="0" fillId="3" borderId="2" xfId="0" applyFill="1" applyBorder="1" applyAlignment="1">
      <alignment horizontal="right" vertical="top" shrinkToFit="1"/>
    </xf>
    <xf numFmtId="176" fontId="0" fillId="3" borderId="3" xfId="0" applyFill="1" applyBorder="1" applyAlignment="1">
      <alignment horizontal="right" vertical="top" shrinkToFit="1"/>
    </xf>
    <xf numFmtId="176" fontId="5" fillId="5" borderId="4" xfId="0" applyFont="1" applyFill="1" applyBorder="1" applyAlignment="1">
      <alignment horizontal="right" vertical="top"/>
    </xf>
    <xf numFmtId="176" fontId="5" fillId="5" borderId="2" xfId="0" applyFont="1" applyFill="1" applyBorder="1" applyAlignment="1">
      <alignment horizontal="right" vertical="top"/>
    </xf>
    <xf numFmtId="176" fontId="5" fillId="5" borderId="3" xfId="0" applyFont="1" applyFill="1" applyBorder="1" applyAlignment="1">
      <alignment horizontal="right" vertical="top"/>
    </xf>
    <xf numFmtId="176" fontId="0" fillId="4" borderId="4" xfId="0" applyFill="1" applyBorder="1" applyAlignment="1">
      <alignment horizontal="right" vertical="top" shrinkToFit="1"/>
    </xf>
    <xf numFmtId="176" fontId="0" fillId="4" borderId="2" xfId="0" applyFill="1" applyBorder="1" applyAlignment="1">
      <alignment horizontal="right" vertical="top" shrinkToFit="1"/>
    </xf>
    <xf numFmtId="176" fontId="0" fillId="4" borderId="3" xfId="0" applyFill="1" applyBorder="1" applyAlignment="1">
      <alignment horizontal="right" vertical="top" shrinkToFit="1"/>
    </xf>
    <xf numFmtId="176" fontId="0" fillId="0" borderId="5" xfId="0" applyBorder="1" applyAlignment="1">
      <alignment vertical="top" shrinkToFit="1"/>
    </xf>
    <xf numFmtId="176" fontId="0" fillId="0" borderId="7" xfId="0" applyBorder="1" applyAlignment="1">
      <alignment vertical="top" shrinkToFit="1"/>
    </xf>
    <xf numFmtId="176" fontId="0" fillId="0" borderId="6" xfId="0" applyBorder="1" applyAlignment="1">
      <alignment vertical="top" shrinkToFit="1"/>
    </xf>
    <xf numFmtId="176" fontId="7" fillId="0" borderId="6" xfId="0" applyFont="1" applyBorder="1" applyAlignment="1">
      <alignment horizontal="left" vertical="top"/>
    </xf>
    <xf numFmtId="176" fontId="0" fillId="0" borderId="24" xfId="1" applyNumberFormat="1" applyFont="1" applyBorder="1" applyAlignment="1">
      <alignment vertical="top" shrinkToFit="1"/>
    </xf>
    <xf numFmtId="176" fontId="0" fillId="0" borderId="26" xfId="0" applyBorder="1" applyAlignment="1">
      <alignment vertical="top" shrinkToFit="1"/>
    </xf>
    <xf numFmtId="41" fontId="0" fillId="0" borderId="26" xfId="1" applyFont="1" applyBorder="1" applyAlignment="1">
      <alignment vertical="top" shrinkToFit="1"/>
    </xf>
    <xf numFmtId="176" fontId="0" fillId="0" borderId="27" xfId="0" applyBorder="1" applyAlignment="1">
      <alignment vertical="top" shrinkToFit="1"/>
    </xf>
    <xf numFmtId="176" fontId="0" fillId="0" borderId="24" xfId="0" applyBorder="1" applyAlignment="1">
      <alignment vertical="top"/>
    </xf>
    <xf numFmtId="176" fontId="0" fillId="0" borderId="1" xfId="0" applyBorder="1">
      <alignment vertical="center"/>
    </xf>
    <xf numFmtId="176" fontId="0" fillId="0" borderId="4" xfId="0" applyBorder="1" applyAlignment="1">
      <alignment horizontal="center" vertical="top" shrinkToFit="1"/>
    </xf>
    <xf numFmtId="176" fontId="0" fillId="0" borderId="4" xfId="0" applyBorder="1" applyAlignment="1">
      <alignment horizontal="left" vertical="top" shrinkToFit="1"/>
    </xf>
    <xf numFmtId="176" fontId="0" fillId="0" borderId="26" xfId="1" applyNumberFormat="1" applyFont="1" applyBorder="1" applyAlignment="1">
      <alignment vertical="center" shrinkToFit="1"/>
    </xf>
    <xf numFmtId="176" fontId="0" fillId="0" borderId="26" xfId="0" applyBorder="1" applyAlignment="1">
      <alignment vertical="center" shrinkToFit="1"/>
    </xf>
    <xf numFmtId="41" fontId="0" fillId="0" borderId="26" xfId="1" applyFont="1" applyBorder="1" applyAlignment="1">
      <alignment vertical="center" shrinkToFit="1"/>
    </xf>
    <xf numFmtId="176" fontId="0" fillId="0" borderId="29" xfId="1" applyNumberFormat="1" applyFont="1" applyBorder="1" applyAlignment="1">
      <alignment vertical="center" shrinkToFit="1"/>
    </xf>
    <xf numFmtId="176" fontId="0" fillId="0" borderId="4" xfId="1" applyNumberFormat="1" applyFont="1" applyBorder="1" applyAlignment="1">
      <alignment vertical="center" shrinkToFit="1"/>
    </xf>
    <xf numFmtId="176" fontId="0" fillId="0" borderId="3" xfId="1" applyNumberFormat="1" applyFont="1" applyBorder="1" applyAlignment="1">
      <alignment vertical="center" shrinkToFit="1"/>
    </xf>
    <xf numFmtId="176" fontId="0" fillId="3" borderId="1" xfId="0" applyFill="1" applyBorder="1" applyAlignment="1">
      <alignment horizontal="left" vertical="top" shrinkToFit="1"/>
    </xf>
    <xf numFmtId="176" fontId="0" fillId="3" borderId="4" xfId="1" applyNumberFormat="1" applyFont="1" applyFill="1" applyBorder="1" applyAlignment="1">
      <alignment vertical="top" shrinkToFit="1"/>
    </xf>
    <xf numFmtId="176" fontId="0" fillId="3" borderId="2" xfId="0" applyFill="1" applyBorder="1" applyAlignment="1">
      <alignment vertical="top" shrinkToFit="1"/>
    </xf>
    <xf numFmtId="176" fontId="0" fillId="3" borderId="3" xfId="0" applyFill="1" applyBorder="1" applyAlignment="1">
      <alignment vertical="top" shrinkToFit="1"/>
    </xf>
    <xf numFmtId="176" fontId="0" fillId="0" borderId="5" xfId="0" applyBorder="1" applyAlignment="1">
      <alignment horizontal="left" vertical="top" shrinkToFit="1"/>
    </xf>
    <xf numFmtId="176" fontId="0" fillId="0" borderId="5" xfId="0" applyBorder="1" applyAlignment="1">
      <alignment horizontal="left" vertical="top"/>
    </xf>
    <xf numFmtId="176" fontId="7" fillId="5" borderId="5" xfId="0" applyFont="1" applyFill="1" applyBorder="1" applyAlignment="1">
      <alignment horizontal="left" vertical="top"/>
    </xf>
    <xf numFmtId="177" fontId="0" fillId="3" borderId="2" xfId="0" applyNumberFormat="1" applyFill="1" applyBorder="1" applyAlignment="1">
      <alignment vertical="top" shrinkToFit="1"/>
    </xf>
    <xf numFmtId="177" fontId="0" fillId="0" borderId="2" xfId="0" applyNumberFormat="1" applyBorder="1" applyAlignment="1">
      <alignment vertical="top" shrinkToFit="1"/>
    </xf>
    <xf numFmtId="178" fontId="0" fillId="3" borderId="2" xfId="0" applyNumberFormat="1" applyFill="1" applyBorder="1" applyAlignment="1">
      <alignment vertical="top" shrinkToFit="1"/>
    </xf>
    <xf numFmtId="178" fontId="0" fillId="0" borderId="2" xfId="0" applyNumberFormat="1" applyBorder="1" applyAlignment="1">
      <alignment vertical="top" shrinkToFit="1"/>
    </xf>
    <xf numFmtId="176" fontId="0" fillId="0" borderId="5" xfId="0" applyBorder="1" applyAlignment="1">
      <alignment horizontal="left" vertical="top"/>
    </xf>
    <xf numFmtId="176" fontId="0" fillId="0" borderId="7" xfId="0" applyBorder="1" applyAlignment="1">
      <alignment horizontal="left" vertical="top"/>
    </xf>
    <xf numFmtId="176" fontId="0" fillId="7" borderId="1" xfId="0" applyFill="1" applyBorder="1" applyAlignment="1">
      <alignment horizontal="left" vertical="top" shrinkToFit="1"/>
    </xf>
    <xf numFmtId="176" fontId="0" fillId="0" borderId="1" xfId="0" applyFont="1" applyBorder="1" applyAlignment="1">
      <alignment horizontal="left" vertical="top" shrinkToFit="1"/>
    </xf>
    <xf numFmtId="176" fontId="7" fillId="0" borderId="1" xfId="0" applyFont="1" applyBorder="1" applyAlignment="1">
      <alignment horizontal="left" vertical="top"/>
    </xf>
    <xf numFmtId="176" fontId="0" fillId="0" borderId="0" xfId="0" applyAlignment="1">
      <alignment vertical="center"/>
    </xf>
    <xf numFmtId="0" fontId="11" fillId="0" borderId="1" xfId="2" applyFont="1" applyBorder="1" applyAlignment="1" applyProtection="1">
      <alignment horizontal="center" vertical="center" wrapText="1"/>
      <protection locked="0"/>
    </xf>
    <xf numFmtId="176" fontId="13" fillId="0" borderId="1" xfId="0" applyFont="1" applyBorder="1">
      <alignment vertical="center"/>
    </xf>
    <xf numFmtId="42" fontId="13" fillId="0" borderId="1" xfId="0" applyNumberFormat="1" applyFont="1" applyBorder="1">
      <alignment vertical="center"/>
    </xf>
    <xf numFmtId="176" fontId="12" fillId="0" borderId="1" xfId="0" applyFont="1" applyBorder="1">
      <alignment vertical="center"/>
    </xf>
    <xf numFmtId="176" fontId="12" fillId="0" borderId="1" xfId="0" applyFont="1" applyFill="1" applyBorder="1">
      <alignment vertical="center"/>
    </xf>
    <xf numFmtId="176" fontId="12" fillId="0" borderId="7" xfId="0" applyFont="1" applyFill="1" applyBorder="1">
      <alignment vertical="center"/>
    </xf>
    <xf numFmtId="176" fontId="13" fillId="0" borderId="7" xfId="0" applyFont="1" applyFill="1" applyBorder="1">
      <alignment vertical="center"/>
    </xf>
    <xf numFmtId="176" fontId="0" fillId="0" borderId="1" xfId="0" applyBorder="1" applyAlignment="1">
      <alignment horizontal="left" vertical="top"/>
    </xf>
    <xf numFmtId="176" fontId="0" fillId="0" borderId="5" xfId="0" applyBorder="1" applyAlignment="1">
      <alignment horizontal="left" vertical="top"/>
    </xf>
    <xf numFmtId="176" fontId="0" fillId="0" borderId="1" xfId="0" applyFill="1" applyBorder="1" applyAlignment="1">
      <alignment horizontal="center" vertical="top" shrinkToFit="1"/>
    </xf>
    <xf numFmtId="176" fontId="15" fillId="0" borderId="1" xfId="0" applyFont="1" applyBorder="1" applyAlignment="1">
      <alignment horizontal="left" vertical="top" shrinkToFit="1"/>
    </xf>
    <xf numFmtId="176" fontId="16" fillId="0" borderId="4" xfId="1" applyNumberFormat="1" applyFont="1" applyBorder="1" applyAlignment="1">
      <alignment vertical="top" shrinkToFit="1"/>
    </xf>
    <xf numFmtId="176" fontId="16" fillId="0" borderId="2" xfId="0" applyFont="1" applyBorder="1" applyAlignment="1">
      <alignment vertical="top" shrinkToFit="1"/>
    </xf>
    <xf numFmtId="177" fontId="16" fillId="0" borderId="2" xfId="0" applyNumberFormat="1" applyFont="1" applyBorder="1" applyAlignment="1">
      <alignment vertical="top" shrinkToFit="1"/>
    </xf>
    <xf numFmtId="176" fontId="16" fillId="0" borderId="3" xfId="0" applyFont="1" applyBorder="1" applyAlignment="1">
      <alignment vertical="top" shrinkToFit="1"/>
    </xf>
    <xf numFmtId="176" fontId="16" fillId="0" borderId="1" xfId="1" applyNumberFormat="1" applyFont="1" applyBorder="1" applyAlignment="1">
      <alignment vertical="top" shrinkToFit="1"/>
    </xf>
    <xf numFmtId="176" fontId="16" fillId="0" borderId="1" xfId="0" applyFont="1" applyBorder="1" applyAlignment="1">
      <alignment horizontal="left" vertical="top" shrinkToFit="1"/>
    </xf>
    <xf numFmtId="177" fontId="15" fillId="0" borderId="2" xfId="0" applyNumberFormat="1" applyFont="1" applyBorder="1" applyAlignment="1">
      <alignment vertical="top" shrinkToFit="1"/>
    </xf>
    <xf numFmtId="176" fontId="0" fillId="0" borderId="5" xfId="0" applyBorder="1" applyAlignment="1">
      <alignment horizontal="left" vertical="top" shrinkToFit="1"/>
    </xf>
    <xf numFmtId="176" fontId="0" fillId="0" borderId="0" xfId="0" applyAlignment="1">
      <alignment horizontal="left" vertical="top" wrapText="1"/>
    </xf>
    <xf numFmtId="176" fontId="0" fillId="0" borderId="16" xfId="0" applyBorder="1" applyAlignment="1">
      <alignment horizontal="center" vertical="top" shrinkToFit="1"/>
    </xf>
    <xf numFmtId="176" fontId="0" fillId="0" borderId="18" xfId="0" applyBorder="1" applyAlignment="1">
      <alignment horizontal="center" vertical="top" shrinkToFit="1"/>
    </xf>
    <xf numFmtId="176" fontId="0" fillId="0" borderId="19" xfId="0" applyBorder="1" applyAlignment="1">
      <alignment horizontal="center" vertical="top" shrinkToFit="1"/>
    </xf>
    <xf numFmtId="176" fontId="0" fillId="0" borderId="5" xfId="0" applyBorder="1" applyAlignment="1">
      <alignment horizontal="left" vertical="top" shrinkToFit="1"/>
    </xf>
    <xf numFmtId="176" fontId="0" fillId="0" borderId="7" xfId="0" applyBorder="1" applyAlignment="1">
      <alignment horizontal="left" vertical="top" shrinkToFit="1"/>
    </xf>
    <xf numFmtId="176" fontId="0" fillId="0" borderId="6" xfId="0" applyBorder="1" applyAlignment="1">
      <alignment horizontal="left" vertical="top" shrinkToFit="1"/>
    </xf>
    <xf numFmtId="176" fontId="0" fillId="5" borderId="20" xfId="0" applyFill="1" applyBorder="1" applyAlignment="1">
      <alignment horizontal="right" vertical="top" shrinkToFit="1"/>
    </xf>
    <xf numFmtId="176" fontId="0" fillId="5" borderId="2" xfId="0" applyFill="1" applyBorder="1" applyAlignment="1">
      <alignment horizontal="right" vertical="top" shrinkToFit="1"/>
    </xf>
    <xf numFmtId="176" fontId="9" fillId="0" borderId="0" xfId="0" applyFont="1" applyAlignment="1">
      <alignment horizontal="center" vertical="center"/>
    </xf>
    <xf numFmtId="176" fontId="0" fillId="2" borderId="11" xfId="0" applyFill="1" applyBorder="1" applyAlignment="1">
      <alignment horizontal="center" vertical="center"/>
    </xf>
    <xf numFmtId="176" fontId="0" fillId="2" borderId="12" xfId="0" applyFill="1" applyBorder="1" applyAlignment="1">
      <alignment horizontal="center" vertical="center"/>
    </xf>
    <xf numFmtId="176" fontId="0" fillId="2" borderId="13" xfId="0" applyFill="1" applyBorder="1" applyAlignment="1">
      <alignment horizontal="center" vertical="center"/>
    </xf>
    <xf numFmtId="176" fontId="0" fillId="2" borderId="14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center"/>
    </xf>
    <xf numFmtId="176" fontId="0" fillId="2" borderId="15" xfId="0" applyFill="1" applyBorder="1" applyAlignment="1">
      <alignment horizontal="center" vertical="center"/>
    </xf>
    <xf numFmtId="176" fontId="0" fillId="2" borderId="4" xfId="0" applyFill="1" applyBorder="1" applyAlignment="1">
      <alignment horizontal="center" vertical="center"/>
    </xf>
    <xf numFmtId="176" fontId="0" fillId="2" borderId="2" xfId="0" applyFill="1" applyBorder="1" applyAlignment="1">
      <alignment horizontal="center" vertical="center"/>
    </xf>
    <xf numFmtId="176" fontId="0" fillId="2" borderId="3" xfId="0" applyFill="1" applyBorder="1" applyAlignment="1">
      <alignment horizontal="center" vertical="center"/>
    </xf>
    <xf numFmtId="176" fontId="0" fillId="0" borderId="4" xfId="0" applyBorder="1" applyAlignment="1">
      <alignment horizontal="center" vertical="top" shrinkToFit="1"/>
    </xf>
    <xf numFmtId="176" fontId="0" fillId="0" borderId="2" xfId="0" applyBorder="1" applyAlignment="1">
      <alignment horizontal="center" vertical="top" shrinkToFit="1"/>
    </xf>
    <xf numFmtId="176" fontId="0" fillId="0" borderId="17" xfId="0" applyBorder="1" applyAlignment="1">
      <alignment horizontal="center" vertical="top" shrinkToFit="1"/>
    </xf>
    <xf numFmtId="176" fontId="0" fillId="3" borderId="4" xfId="0" applyFill="1" applyBorder="1" applyAlignment="1">
      <alignment horizontal="right" vertical="top" shrinkToFit="1"/>
    </xf>
    <xf numFmtId="176" fontId="0" fillId="3" borderId="2" xfId="0" applyFill="1" applyBorder="1" applyAlignment="1">
      <alignment horizontal="right" vertical="top" shrinkToFit="1"/>
    </xf>
    <xf numFmtId="176" fontId="6" fillId="6" borderId="21" xfId="0" applyFont="1" applyFill="1" applyBorder="1" applyAlignment="1">
      <alignment horizontal="right" vertical="top" shrinkToFit="1"/>
    </xf>
    <xf numFmtId="176" fontId="6" fillId="6" borderId="22" xfId="0" applyFont="1" applyFill="1" applyBorder="1" applyAlignment="1">
      <alignment horizontal="right" vertical="top" shrinkToFit="1"/>
    </xf>
    <xf numFmtId="176" fontId="0" fillId="0" borderId="14" xfId="0" applyBorder="1" applyAlignment="1">
      <alignment horizontal="center" vertical="top" shrinkToFit="1"/>
    </xf>
    <xf numFmtId="176" fontId="0" fillId="0" borderId="4" xfId="0" applyFill="1" applyBorder="1" applyAlignment="1">
      <alignment horizontal="center" vertical="top" shrinkToFit="1"/>
    </xf>
    <xf numFmtId="176" fontId="0" fillId="0" borderId="2" xfId="0" applyFill="1" applyBorder="1" applyAlignment="1">
      <alignment horizontal="center" vertical="top" shrinkToFit="1"/>
    </xf>
    <xf numFmtId="176" fontId="0" fillId="0" borderId="17" xfId="0" applyFill="1" applyBorder="1" applyAlignment="1">
      <alignment horizontal="center" vertical="top" shrinkToFit="1"/>
    </xf>
    <xf numFmtId="176" fontId="0" fillId="0" borderId="8" xfId="0" applyBorder="1" applyAlignment="1">
      <alignment horizontal="left" vertical="top" shrinkToFit="1"/>
    </xf>
    <xf numFmtId="176" fontId="0" fillId="0" borderId="25" xfId="0" applyBorder="1" applyAlignment="1">
      <alignment horizontal="left" vertical="top" shrinkToFit="1"/>
    </xf>
    <xf numFmtId="176" fontId="0" fillId="0" borderId="24" xfId="0" applyBorder="1" applyAlignment="1">
      <alignment horizontal="left" vertical="top" shrinkToFit="1"/>
    </xf>
    <xf numFmtId="176" fontId="0" fillId="0" borderId="16" xfId="0" applyFill="1" applyBorder="1" applyAlignment="1">
      <alignment horizontal="center" vertical="top" shrinkToFit="1"/>
    </xf>
    <xf numFmtId="176" fontId="0" fillId="0" borderId="18" xfId="0" applyFill="1" applyBorder="1" applyAlignment="1">
      <alignment horizontal="center" vertical="top" shrinkToFit="1"/>
    </xf>
    <xf numFmtId="176" fontId="0" fillId="0" borderId="19" xfId="0" applyFill="1" applyBorder="1" applyAlignment="1">
      <alignment horizontal="center" vertical="top" shrinkToFit="1"/>
    </xf>
    <xf numFmtId="176" fontId="0" fillId="0" borderId="9" xfId="0" applyBorder="1" applyAlignment="1">
      <alignment horizontal="center" vertical="top" shrinkToFit="1"/>
    </xf>
    <xf numFmtId="176" fontId="0" fillId="0" borderId="28" xfId="0" applyBorder="1" applyAlignment="1">
      <alignment horizontal="center" vertical="top" shrinkToFit="1"/>
    </xf>
    <xf numFmtId="176" fontId="0" fillId="0" borderId="7" xfId="0" applyBorder="1" applyAlignment="1">
      <alignment horizontal="center" vertical="top" shrinkToFit="1"/>
    </xf>
    <xf numFmtId="176" fontId="0" fillId="0" borderId="5" xfId="0" applyBorder="1" applyAlignment="1">
      <alignment horizontal="center" vertical="top" shrinkToFit="1"/>
    </xf>
    <xf numFmtId="176" fontId="0" fillId="0" borderId="6" xfId="0" applyBorder="1" applyAlignment="1">
      <alignment horizontal="center" vertical="top" shrinkToFit="1"/>
    </xf>
    <xf numFmtId="176" fontId="0" fillId="0" borderId="5" xfId="0" applyBorder="1" applyAlignment="1">
      <alignment horizontal="left" vertical="top"/>
    </xf>
    <xf numFmtId="176" fontId="0" fillId="0" borderId="7" xfId="0" applyBorder="1" applyAlignment="1">
      <alignment horizontal="left" vertical="top"/>
    </xf>
    <xf numFmtId="176" fontId="0" fillId="0" borderId="6" xfId="0" applyBorder="1" applyAlignment="1">
      <alignment horizontal="left" vertical="top"/>
    </xf>
    <xf numFmtId="176" fontId="0" fillId="0" borderId="8" xfId="0" applyBorder="1" applyAlignment="1">
      <alignment horizontal="center" vertical="top"/>
    </xf>
    <xf numFmtId="176" fontId="0" fillId="0" borderId="25" xfId="0" applyBorder="1" applyAlignment="1">
      <alignment horizontal="center" vertical="top"/>
    </xf>
    <xf numFmtId="176" fontId="0" fillId="0" borderId="24" xfId="0" applyBorder="1" applyAlignment="1">
      <alignment horizontal="center" vertical="top"/>
    </xf>
    <xf numFmtId="176" fontId="0" fillId="7" borderId="5" xfId="0" applyFill="1" applyBorder="1" applyAlignment="1">
      <alignment horizontal="left" vertical="top" shrinkToFit="1"/>
    </xf>
    <xf numFmtId="176" fontId="0" fillId="7" borderId="7" xfId="0" applyFill="1" applyBorder="1" applyAlignment="1">
      <alignment horizontal="left" vertical="top" shrinkToFit="1"/>
    </xf>
    <xf numFmtId="176" fontId="0" fillId="7" borderId="6" xfId="0" applyFill="1" applyBorder="1" applyAlignment="1">
      <alignment horizontal="left" vertical="top" shrinkToFit="1"/>
    </xf>
    <xf numFmtId="176" fontId="0" fillId="0" borderId="1" xfId="0" applyBorder="1" applyAlignment="1">
      <alignment horizontal="left" vertical="top"/>
    </xf>
    <xf numFmtId="176" fontId="0" fillId="0" borderId="5" xfId="0" applyBorder="1" applyAlignment="1">
      <alignment horizontal="center" vertical="top"/>
    </xf>
    <xf numFmtId="176" fontId="0" fillId="0" borderId="7" xfId="0" applyBorder="1" applyAlignment="1">
      <alignment horizontal="center" vertical="top"/>
    </xf>
    <xf numFmtId="176" fontId="0" fillId="0" borderId="6" xfId="0" applyBorder="1" applyAlignment="1">
      <alignment horizontal="center" vertical="top"/>
    </xf>
    <xf numFmtId="176" fontId="0" fillId="0" borderId="5" xfId="0" applyBorder="1" applyAlignment="1">
      <alignment horizontal="left" vertical="top" wrapText="1" shrinkToFit="1"/>
    </xf>
    <xf numFmtId="176" fontId="0" fillId="0" borderId="7" xfId="0" applyBorder="1" applyAlignment="1">
      <alignment horizontal="left" vertical="top" wrapText="1" shrinkToFit="1"/>
    </xf>
    <xf numFmtId="176" fontId="0" fillId="4" borderId="4" xfId="0" applyFill="1" applyBorder="1" applyAlignment="1">
      <alignment horizontal="right" vertical="top" shrinkToFit="1"/>
    </xf>
    <xf numFmtId="176" fontId="0" fillId="4" borderId="2" xfId="0" applyFill="1" applyBorder="1" applyAlignment="1">
      <alignment horizontal="right" vertical="top" shrinkToFit="1"/>
    </xf>
    <xf numFmtId="176" fontId="0" fillId="4" borderId="3" xfId="0" applyFill="1" applyBorder="1" applyAlignment="1">
      <alignment horizontal="right" vertical="top" shrinkToFit="1"/>
    </xf>
    <xf numFmtId="176" fontId="0" fillId="0" borderId="6" xfId="0" applyBorder="1" applyAlignment="1">
      <alignment horizontal="left" vertical="top" wrapText="1" shrinkToFit="1"/>
    </xf>
    <xf numFmtId="176" fontId="0" fillId="4" borderId="1" xfId="0" applyFill="1" applyBorder="1" applyAlignment="1">
      <alignment horizontal="right" vertical="top" shrinkToFit="1"/>
    </xf>
    <xf numFmtId="176" fontId="0" fillId="3" borderId="8" xfId="0" applyFill="1" applyBorder="1" applyAlignment="1">
      <alignment horizontal="right" vertical="top" shrinkToFit="1"/>
    </xf>
    <xf numFmtId="176" fontId="0" fillId="3" borderId="9" xfId="0" applyFill="1" applyBorder="1" applyAlignment="1">
      <alignment horizontal="right" vertical="top" shrinkToFit="1"/>
    </xf>
    <xf numFmtId="176" fontId="0" fillId="3" borderId="10" xfId="0" applyFill="1" applyBorder="1" applyAlignment="1">
      <alignment horizontal="right" vertical="top" shrinkToFit="1"/>
    </xf>
    <xf numFmtId="176" fontId="0" fillId="3" borderId="3" xfId="0" applyFill="1" applyBorder="1" applyAlignment="1">
      <alignment horizontal="right" vertical="top" shrinkToFit="1"/>
    </xf>
    <xf numFmtId="176" fontId="0" fillId="0" borderId="8" xfId="0" applyBorder="1" applyAlignment="1">
      <alignment horizontal="left" vertical="top"/>
    </xf>
    <xf numFmtId="176" fontId="0" fillId="0" borderId="25" xfId="0" applyBorder="1" applyAlignment="1">
      <alignment horizontal="left" vertical="top"/>
    </xf>
    <xf numFmtId="176" fontId="0" fillId="0" borderId="24" xfId="0" applyBorder="1" applyAlignment="1">
      <alignment horizontal="left" vertical="top"/>
    </xf>
    <xf numFmtId="176" fontId="3" fillId="0" borderId="0" xfId="0" applyFont="1" applyAlignment="1">
      <alignment horizontal="center" vertical="top"/>
    </xf>
    <xf numFmtId="176" fontId="0" fillId="2" borderId="4" xfId="0" applyFill="1" applyBorder="1" applyAlignment="1">
      <alignment horizontal="center" vertical="top"/>
    </xf>
    <xf numFmtId="176" fontId="0" fillId="2" borderId="2" xfId="0" applyFill="1" applyBorder="1" applyAlignment="1">
      <alignment horizontal="center" vertical="top"/>
    </xf>
    <xf numFmtId="176" fontId="0" fillId="2" borderId="3" xfId="0" applyFill="1" applyBorder="1" applyAlignment="1">
      <alignment horizontal="center" vertical="top"/>
    </xf>
    <xf numFmtId="176" fontId="0" fillId="2" borderId="1" xfId="0" applyFill="1" applyBorder="1" applyAlignment="1">
      <alignment horizontal="center" vertical="top" wrapText="1" shrinkToFit="1"/>
    </xf>
    <xf numFmtId="176" fontId="0" fillId="0" borderId="5" xfId="0" applyBorder="1" applyAlignment="1">
      <alignment horizontal="left" vertical="top" wrapText="1"/>
    </xf>
    <xf numFmtId="176" fontId="0" fillId="0" borderId="7" xfId="0" applyBorder="1" applyAlignment="1">
      <alignment horizontal="left" vertical="top" wrapText="1"/>
    </xf>
    <xf numFmtId="176" fontId="0" fillId="0" borderId="6" xfId="0" applyBorder="1" applyAlignment="1">
      <alignment horizontal="left" vertical="top" wrapText="1"/>
    </xf>
    <xf numFmtId="176" fontId="7" fillId="0" borderId="5" xfId="0" applyFont="1" applyBorder="1" applyAlignment="1">
      <alignment horizontal="left" vertical="top"/>
    </xf>
    <xf numFmtId="176" fontId="7" fillId="0" borderId="7" xfId="0" applyFont="1" applyBorder="1" applyAlignment="1">
      <alignment horizontal="left" vertical="top"/>
    </xf>
    <xf numFmtId="176" fontId="7" fillId="0" borderId="6" xfId="0" applyFont="1" applyBorder="1" applyAlignment="1">
      <alignment horizontal="left" vertical="top"/>
    </xf>
    <xf numFmtId="176" fontId="0" fillId="3" borderId="4" xfId="0" applyFill="1" applyBorder="1" applyAlignment="1">
      <alignment horizontal="center" vertical="top" shrinkToFit="1"/>
    </xf>
    <xf numFmtId="176" fontId="0" fillId="3" borderId="2" xfId="0" applyFill="1" applyBorder="1" applyAlignment="1">
      <alignment horizontal="center" vertical="top" shrinkToFit="1"/>
    </xf>
    <xf numFmtId="176" fontId="0" fillId="3" borderId="3" xfId="0" applyFill="1" applyBorder="1" applyAlignment="1">
      <alignment horizontal="center" vertical="top" shrinkToFit="1"/>
    </xf>
    <xf numFmtId="176" fontId="0" fillId="4" borderId="4" xfId="0" applyFill="1" applyBorder="1" applyAlignment="1">
      <alignment horizontal="center" vertical="top" shrinkToFit="1"/>
    </xf>
    <xf numFmtId="176" fontId="0" fillId="4" borderId="2" xfId="0" applyFill="1" applyBorder="1" applyAlignment="1">
      <alignment horizontal="center" vertical="top" shrinkToFit="1"/>
    </xf>
    <xf numFmtId="176" fontId="0" fillId="4" borderId="3" xfId="0" applyFill="1" applyBorder="1" applyAlignment="1">
      <alignment horizontal="center" vertical="top" shrinkToFit="1"/>
    </xf>
    <xf numFmtId="176" fontId="7" fillId="0" borderId="5" xfId="0" applyFont="1" applyBorder="1" applyAlignment="1">
      <alignment horizontal="left" vertical="top" wrapText="1"/>
    </xf>
    <xf numFmtId="176" fontId="7" fillId="0" borderId="7" xfId="0" applyFont="1" applyBorder="1" applyAlignment="1">
      <alignment horizontal="left" vertical="top" wrapText="1"/>
    </xf>
    <xf numFmtId="176" fontId="14" fillId="0" borderId="1" xfId="0" applyFont="1" applyBorder="1" applyAlignment="1">
      <alignment horizontal="center" vertical="center"/>
    </xf>
  </cellXfs>
  <cellStyles count="3">
    <cellStyle name="常规 2" xfId="2"/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  <pageSetUpPr fitToPage="1"/>
  </sheetPr>
  <dimension ref="A1:O43"/>
  <sheetViews>
    <sheetView tabSelected="1" view="pageBreakPreview" zoomScale="115" zoomScaleNormal="85" zoomScaleSheetLayoutView="115" zoomScalePageLayoutView="94" workbookViewId="0">
      <pane ySplit="2" topLeftCell="A3" activePane="bottomLeft" state="frozen"/>
      <selection pane="bottomLeft" activeCell="E39" sqref="E39"/>
    </sheetView>
  </sheetViews>
  <sheetFormatPr defaultRowHeight="16.5"/>
  <cols>
    <col min="1" max="1" width="14.375" style="26" customWidth="1"/>
    <col min="2" max="2" width="17.625" style="6" customWidth="1"/>
    <col min="3" max="3" width="12.375" style="6" customWidth="1"/>
    <col min="4" max="4" width="7.25" style="6" customWidth="1"/>
    <col min="5" max="5" width="12.375" style="16" customWidth="1"/>
    <col min="6" max="6" width="2.25" bestFit="1" customWidth="1"/>
    <col min="7" max="7" width="5" style="1" bestFit="1" customWidth="1"/>
    <col min="8" max="8" width="3.375" bestFit="1" customWidth="1"/>
    <col min="9" max="9" width="2.25" bestFit="1" customWidth="1"/>
    <col min="10" max="10" width="4" style="1" bestFit="1" customWidth="1"/>
    <col min="11" max="11" width="3.375" customWidth="1"/>
    <col min="12" max="12" width="2.875" bestFit="1" customWidth="1"/>
    <col min="13" max="13" width="17.625" style="16" bestFit="1" customWidth="1"/>
    <col min="14" max="14" width="20.625" customWidth="1"/>
  </cols>
  <sheetData>
    <row r="1" spans="1:15" ht="47.25" customHeight="1">
      <c r="A1" s="145" t="s">
        <v>248</v>
      </c>
      <c r="B1" s="145"/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36" t="s">
        <v>382</v>
      </c>
      <c r="O1" s="136"/>
    </row>
    <row r="2" spans="1:15" ht="12.75" customHeight="1" thickBot="1">
      <c r="M2" s="64" t="s">
        <v>6</v>
      </c>
      <c r="N2" s="136"/>
      <c r="O2" s="136"/>
    </row>
    <row r="3" spans="1:15" s="4" customFormat="1" ht="18.75" customHeight="1">
      <c r="A3" s="146" t="s">
        <v>11</v>
      </c>
      <c r="B3" s="147"/>
      <c r="C3" s="147"/>
      <c r="D3" s="147"/>
      <c r="E3" s="147"/>
      <c r="F3" s="147"/>
      <c r="G3" s="147"/>
      <c r="H3" s="147"/>
      <c r="I3" s="147"/>
      <c r="J3" s="147"/>
      <c r="K3" s="147"/>
      <c r="L3" s="147"/>
      <c r="M3" s="148"/>
      <c r="N3" s="136"/>
      <c r="O3" s="136"/>
    </row>
    <row r="4" spans="1:15" s="4" customFormat="1" ht="18.75" customHeight="1">
      <c r="A4" s="149" t="s">
        <v>118</v>
      </c>
      <c r="B4" s="150" t="s">
        <v>119</v>
      </c>
      <c r="C4" s="151" t="s">
        <v>20</v>
      </c>
      <c r="D4" s="151"/>
      <c r="E4" s="151"/>
      <c r="F4" s="151"/>
      <c r="G4" s="151"/>
      <c r="H4" s="151"/>
      <c r="I4" s="151"/>
      <c r="J4" s="151"/>
      <c r="K4" s="151"/>
      <c r="L4" s="151"/>
      <c r="M4" s="152"/>
      <c r="N4" s="136"/>
      <c r="O4" s="136"/>
    </row>
    <row r="5" spans="1:15" s="4" customFormat="1" ht="18.75" customHeight="1">
      <c r="A5" s="149"/>
      <c r="B5" s="150"/>
      <c r="C5" s="45" t="s">
        <v>48</v>
      </c>
      <c r="D5" s="45" t="s">
        <v>89</v>
      </c>
      <c r="E5" s="44" t="s">
        <v>21</v>
      </c>
      <c r="F5" s="151" t="s">
        <v>187</v>
      </c>
      <c r="G5" s="151"/>
      <c r="H5" s="151"/>
      <c r="I5" s="153" t="s">
        <v>22</v>
      </c>
      <c r="J5" s="154"/>
      <c r="K5" s="154"/>
      <c r="L5" s="155"/>
      <c r="M5" s="47" t="s">
        <v>2</v>
      </c>
      <c r="N5" s="136"/>
      <c r="O5" s="136"/>
    </row>
    <row r="6" spans="1:15" s="4" customFormat="1" ht="21.75" customHeight="1">
      <c r="A6" s="48" t="s">
        <v>127</v>
      </c>
      <c r="B6" s="156"/>
      <c r="C6" s="157"/>
      <c r="D6" s="157"/>
      <c r="E6" s="157"/>
      <c r="F6" s="157"/>
      <c r="G6" s="157"/>
      <c r="H6" s="157"/>
      <c r="I6" s="157"/>
      <c r="J6" s="157"/>
      <c r="K6" s="157"/>
      <c r="L6" s="157"/>
      <c r="M6" s="158"/>
    </row>
    <row r="7" spans="1:15" ht="21.75" customHeight="1">
      <c r="A7" s="137"/>
      <c r="B7" s="43" t="s">
        <v>115</v>
      </c>
      <c r="C7" s="43" t="s">
        <v>155</v>
      </c>
      <c r="D7" s="43"/>
      <c r="E7" s="17">
        <v>8000</v>
      </c>
      <c r="F7" s="2" t="s">
        <v>7</v>
      </c>
      <c r="G7" s="3">
        <v>20</v>
      </c>
      <c r="H7" s="2" t="s">
        <v>8</v>
      </c>
      <c r="I7" s="2" t="s">
        <v>7</v>
      </c>
      <c r="J7" s="3">
        <v>1</v>
      </c>
      <c r="K7" s="2" t="s">
        <v>12</v>
      </c>
      <c r="L7" s="2" t="s">
        <v>10</v>
      </c>
      <c r="M7" s="49">
        <f>E7*G7*J7</f>
        <v>160000</v>
      </c>
    </row>
    <row r="8" spans="1:15" s="5" customFormat="1" ht="21.75" customHeight="1">
      <c r="A8" s="138"/>
      <c r="B8" s="159" t="s">
        <v>85</v>
      </c>
      <c r="C8" s="160"/>
      <c r="D8" s="160"/>
      <c r="E8" s="160"/>
      <c r="F8" s="160"/>
      <c r="G8" s="160"/>
      <c r="H8" s="160"/>
      <c r="I8" s="160"/>
      <c r="J8" s="160"/>
      <c r="K8" s="160"/>
      <c r="L8" s="160"/>
      <c r="M8" s="50">
        <f>SUM(M7)</f>
        <v>160000</v>
      </c>
    </row>
    <row r="9" spans="1:15" ht="21.75" customHeight="1">
      <c r="A9" s="138"/>
      <c r="B9" s="43" t="s">
        <v>116</v>
      </c>
      <c r="C9" s="156"/>
      <c r="D9" s="157"/>
      <c r="E9" s="173"/>
      <c r="F9" s="173"/>
      <c r="G9" s="173"/>
      <c r="H9" s="173"/>
      <c r="I9" s="173"/>
      <c r="J9" s="173"/>
      <c r="K9" s="173"/>
      <c r="L9" s="173"/>
      <c r="M9" s="174"/>
    </row>
    <row r="10" spans="1:15" ht="21.75" customHeight="1">
      <c r="A10" s="138"/>
      <c r="B10" s="176"/>
      <c r="C10" s="93" t="s">
        <v>247</v>
      </c>
      <c r="D10" s="92"/>
      <c r="E10" s="98">
        <v>25800</v>
      </c>
      <c r="F10" s="2" t="s">
        <v>7</v>
      </c>
      <c r="G10" s="3">
        <v>20</v>
      </c>
      <c r="H10" s="2" t="s">
        <v>8</v>
      </c>
      <c r="I10" s="2" t="s">
        <v>7</v>
      </c>
      <c r="J10" s="3">
        <v>1</v>
      </c>
      <c r="K10" s="2" t="s">
        <v>16</v>
      </c>
      <c r="L10" s="2" t="s">
        <v>10</v>
      </c>
      <c r="M10" s="99">
        <f>E10*G10*J10</f>
        <v>516000</v>
      </c>
    </row>
    <row r="11" spans="1:15" ht="21.75" customHeight="1">
      <c r="A11" s="138"/>
      <c r="B11" s="175"/>
      <c r="C11" s="43" t="s">
        <v>81</v>
      </c>
      <c r="D11" s="43"/>
      <c r="E11" s="94">
        <v>25800</v>
      </c>
      <c r="F11" s="95" t="s">
        <v>14</v>
      </c>
      <c r="G11" s="96">
        <v>100</v>
      </c>
      <c r="H11" s="95" t="s">
        <v>13</v>
      </c>
      <c r="I11" s="95" t="s">
        <v>14</v>
      </c>
      <c r="J11" s="96">
        <v>1</v>
      </c>
      <c r="K11" s="95" t="s">
        <v>120</v>
      </c>
      <c r="L11" s="95" t="s">
        <v>15</v>
      </c>
      <c r="M11" s="97">
        <f>E11*G11*J11</f>
        <v>2580000</v>
      </c>
    </row>
    <row r="12" spans="1:15" ht="21.75" customHeight="1">
      <c r="A12" s="138"/>
      <c r="B12" s="175"/>
      <c r="C12" s="43" t="s">
        <v>82</v>
      </c>
      <c r="D12" s="43"/>
      <c r="E12" s="17">
        <v>30900</v>
      </c>
      <c r="F12" s="2" t="s">
        <v>7</v>
      </c>
      <c r="G12" s="3">
        <v>85</v>
      </c>
      <c r="H12" s="2" t="s">
        <v>8</v>
      </c>
      <c r="I12" s="2" t="s">
        <v>7</v>
      </c>
      <c r="J12" s="3">
        <v>1</v>
      </c>
      <c r="K12" s="2" t="s">
        <v>120</v>
      </c>
      <c r="L12" s="2" t="s">
        <v>10</v>
      </c>
      <c r="M12" s="49">
        <f>E12*G12*J12</f>
        <v>2626500</v>
      </c>
    </row>
    <row r="13" spans="1:15" ht="21.75" customHeight="1">
      <c r="A13" s="138"/>
      <c r="B13" s="177"/>
      <c r="C13" s="43" t="s">
        <v>83</v>
      </c>
      <c r="D13" s="43"/>
      <c r="E13" s="17">
        <v>36100</v>
      </c>
      <c r="F13" s="2" t="s">
        <v>7</v>
      </c>
      <c r="G13" s="3">
        <v>85</v>
      </c>
      <c r="H13" s="2" t="s">
        <v>8</v>
      </c>
      <c r="I13" s="2" t="s">
        <v>7</v>
      </c>
      <c r="J13" s="3">
        <v>1</v>
      </c>
      <c r="K13" s="2" t="s">
        <v>120</v>
      </c>
      <c r="L13" s="2" t="s">
        <v>10</v>
      </c>
      <c r="M13" s="49">
        <f>E13*G13*J13</f>
        <v>3068500</v>
      </c>
    </row>
    <row r="14" spans="1:15" s="5" customFormat="1" ht="21.75" customHeight="1">
      <c r="A14" s="138"/>
      <c r="B14" s="159" t="s">
        <v>79</v>
      </c>
      <c r="C14" s="160"/>
      <c r="D14" s="160"/>
      <c r="E14" s="160"/>
      <c r="F14" s="160"/>
      <c r="G14" s="160"/>
      <c r="H14" s="160"/>
      <c r="I14" s="160"/>
      <c r="J14" s="160"/>
      <c r="K14" s="160"/>
      <c r="L14" s="160"/>
      <c r="M14" s="50">
        <f>SUM(M10:M13)</f>
        <v>8791000</v>
      </c>
    </row>
    <row r="15" spans="1:15" ht="21.75" customHeight="1">
      <c r="A15" s="138"/>
      <c r="B15" s="43" t="s">
        <v>117</v>
      </c>
      <c r="C15" s="156"/>
      <c r="D15" s="157"/>
      <c r="E15" s="157"/>
      <c r="F15" s="157"/>
      <c r="G15" s="157"/>
      <c r="H15" s="157"/>
      <c r="I15" s="157"/>
      <c r="J15" s="157"/>
      <c r="K15" s="157"/>
      <c r="L15" s="157"/>
      <c r="M15" s="158"/>
    </row>
    <row r="16" spans="1:15" ht="21.75" customHeight="1">
      <c r="A16" s="138"/>
      <c r="B16" s="175"/>
      <c r="C16" s="140" t="s">
        <v>136</v>
      </c>
      <c r="D16" s="43" t="s">
        <v>173</v>
      </c>
      <c r="E16" s="18">
        <v>1000</v>
      </c>
      <c r="F16" s="2" t="s">
        <v>7</v>
      </c>
      <c r="G16" s="96">
        <v>110</v>
      </c>
      <c r="H16" s="2" t="s">
        <v>8</v>
      </c>
      <c r="I16" s="2" t="s">
        <v>7</v>
      </c>
      <c r="J16" s="3">
        <v>1</v>
      </c>
      <c r="K16" s="2" t="s">
        <v>19</v>
      </c>
      <c r="L16" s="2" t="s">
        <v>15</v>
      </c>
      <c r="M16" s="49">
        <f t="shared" ref="M16:M20" si="0">E16*G16*J16</f>
        <v>110000</v>
      </c>
    </row>
    <row r="17" spans="1:13" ht="21.75" customHeight="1">
      <c r="A17" s="138"/>
      <c r="B17" s="175"/>
      <c r="C17" s="141"/>
      <c r="D17" s="43" t="s">
        <v>171</v>
      </c>
      <c r="E17" s="18">
        <v>1000</v>
      </c>
      <c r="F17" s="2" t="s">
        <v>7</v>
      </c>
      <c r="G17" s="3">
        <v>90</v>
      </c>
      <c r="H17" s="2" t="s">
        <v>8</v>
      </c>
      <c r="I17" s="2" t="s">
        <v>7</v>
      </c>
      <c r="J17" s="3">
        <v>1</v>
      </c>
      <c r="K17" s="2" t="s">
        <v>12</v>
      </c>
      <c r="L17" s="2" t="s">
        <v>10</v>
      </c>
      <c r="M17" s="49">
        <f t="shared" ref="M17" si="1">E17*G17*J17</f>
        <v>90000</v>
      </c>
    </row>
    <row r="18" spans="1:13" ht="21.75" customHeight="1">
      <c r="A18" s="138"/>
      <c r="B18" s="175"/>
      <c r="C18" s="142"/>
      <c r="D18" s="43" t="s">
        <v>172</v>
      </c>
      <c r="E18" s="18">
        <v>1000</v>
      </c>
      <c r="F18" s="2" t="s">
        <v>7</v>
      </c>
      <c r="G18" s="3">
        <v>90</v>
      </c>
      <c r="H18" s="2" t="s">
        <v>8</v>
      </c>
      <c r="I18" s="2" t="s">
        <v>7</v>
      </c>
      <c r="J18" s="3">
        <v>1</v>
      </c>
      <c r="K18" s="2" t="s">
        <v>12</v>
      </c>
      <c r="L18" s="2" t="s">
        <v>10</v>
      </c>
      <c r="M18" s="49">
        <f t="shared" ref="M18:M19" si="2">E18*G18*J18</f>
        <v>90000</v>
      </c>
    </row>
    <row r="19" spans="1:13" ht="21.75" customHeight="1">
      <c r="A19" s="138"/>
      <c r="B19" s="175"/>
      <c r="C19" s="43" t="s">
        <v>239</v>
      </c>
      <c r="D19" s="43" t="s">
        <v>26</v>
      </c>
      <c r="E19" s="18">
        <v>25</v>
      </c>
      <c r="F19" s="2" t="s">
        <v>17</v>
      </c>
      <c r="G19" s="3">
        <v>310</v>
      </c>
      <c r="H19" s="2" t="s">
        <v>27</v>
      </c>
      <c r="I19" s="2" t="s">
        <v>17</v>
      </c>
      <c r="J19" s="3">
        <v>175</v>
      </c>
      <c r="K19" s="2" t="s">
        <v>240</v>
      </c>
      <c r="L19" s="2" t="s">
        <v>18</v>
      </c>
      <c r="M19" s="49">
        <f t="shared" si="2"/>
        <v>1356250</v>
      </c>
    </row>
    <row r="20" spans="1:13" ht="21.75" customHeight="1">
      <c r="A20" s="138"/>
      <c r="B20" s="175"/>
      <c r="C20" s="140" t="s">
        <v>135</v>
      </c>
      <c r="D20" s="43" t="s">
        <v>173</v>
      </c>
      <c r="E20" s="18">
        <v>1000</v>
      </c>
      <c r="F20" s="2" t="s">
        <v>17</v>
      </c>
      <c r="G20" s="96">
        <v>110</v>
      </c>
      <c r="H20" s="2" t="s">
        <v>8</v>
      </c>
      <c r="I20" s="2" t="s">
        <v>17</v>
      </c>
      <c r="J20" s="3">
        <v>1</v>
      </c>
      <c r="K20" s="2" t="s">
        <v>103</v>
      </c>
      <c r="L20" s="2" t="s">
        <v>18</v>
      </c>
      <c r="M20" s="49">
        <f t="shared" si="0"/>
        <v>110000</v>
      </c>
    </row>
    <row r="21" spans="1:13" ht="21.75" customHeight="1">
      <c r="A21" s="138"/>
      <c r="B21" s="175"/>
      <c r="C21" s="141"/>
      <c r="D21" s="43" t="s">
        <v>171</v>
      </c>
      <c r="E21" s="18">
        <v>1000</v>
      </c>
      <c r="F21" s="2" t="s">
        <v>7</v>
      </c>
      <c r="G21" s="3">
        <v>80</v>
      </c>
      <c r="H21" s="2" t="s">
        <v>8</v>
      </c>
      <c r="I21" s="2" t="s">
        <v>7</v>
      </c>
      <c r="J21" s="3">
        <v>1</v>
      </c>
      <c r="K21" s="2" t="s">
        <v>16</v>
      </c>
      <c r="L21" s="2" t="s">
        <v>10</v>
      </c>
      <c r="M21" s="49">
        <f t="shared" ref="M21" si="3">E21*G21*J21</f>
        <v>80000</v>
      </c>
    </row>
    <row r="22" spans="1:13" ht="21.75" customHeight="1">
      <c r="A22" s="138"/>
      <c r="B22" s="175"/>
      <c r="C22" s="142"/>
      <c r="D22" s="43" t="s">
        <v>172</v>
      </c>
      <c r="E22" s="18">
        <v>1000</v>
      </c>
      <c r="F22" s="2" t="s">
        <v>7</v>
      </c>
      <c r="G22" s="3">
        <v>80</v>
      </c>
      <c r="H22" s="2" t="s">
        <v>8</v>
      </c>
      <c r="I22" s="2" t="s">
        <v>7</v>
      </c>
      <c r="J22" s="3">
        <v>1</v>
      </c>
      <c r="K22" s="2" t="s">
        <v>16</v>
      </c>
      <c r="L22" s="2" t="s">
        <v>10</v>
      </c>
      <c r="M22" s="49">
        <f t="shared" ref="M22:M23" si="4">E22*G22*J22</f>
        <v>80000</v>
      </c>
    </row>
    <row r="23" spans="1:13" ht="21.75" customHeight="1">
      <c r="A23" s="138"/>
      <c r="B23" s="175"/>
      <c r="C23" s="43" t="s">
        <v>80</v>
      </c>
      <c r="D23" s="43" t="s">
        <v>26</v>
      </c>
      <c r="E23" s="18">
        <v>44</v>
      </c>
      <c r="F23" s="2" t="s">
        <v>7</v>
      </c>
      <c r="G23" s="3">
        <v>260</v>
      </c>
      <c r="H23" s="2" t="s">
        <v>8</v>
      </c>
      <c r="I23" s="2" t="s">
        <v>7</v>
      </c>
      <c r="J23" s="3">
        <v>183</v>
      </c>
      <c r="K23" s="2" t="s">
        <v>28</v>
      </c>
      <c r="L23" s="2" t="s">
        <v>10</v>
      </c>
      <c r="M23" s="49">
        <f t="shared" si="4"/>
        <v>2093520</v>
      </c>
    </row>
    <row r="24" spans="1:13" s="5" customFormat="1" ht="21.75" customHeight="1">
      <c r="A24" s="139"/>
      <c r="B24" s="159" t="s">
        <v>79</v>
      </c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50">
        <f>SUM(M16:M23)</f>
        <v>4009770</v>
      </c>
    </row>
    <row r="25" spans="1:13" s="12" customFormat="1" ht="21.75" customHeight="1">
      <c r="A25" s="143" t="s">
        <v>84</v>
      </c>
      <c r="B25" s="144"/>
      <c r="C25" s="144"/>
      <c r="D25" s="144"/>
      <c r="E25" s="144"/>
      <c r="F25" s="144"/>
      <c r="G25" s="144"/>
      <c r="H25" s="144"/>
      <c r="I25" s="144"/>
      <c r="J25" s="144"/>
      <c r="K25" s="144"/>
      <c r="L25" s="144"/>
      <c r="M25" s="51">
        <f>M8+M14+M24</f>
        <v>12960770</v>
      </c>
    </row>
    <row r="26" spans="1:13" s="12" customFormat="1" ht="21.75" customHeight="1">
      <c r="A26" s="52" t="s">
        <v>128</v>
      </c>
      <c r="B26" s="39"/>
      <c r="C26" s="39"/>
      <c r="D26" s="39"/>
      <c r="E26" s="39"/>
      <c r="F26" s="39"/>
      <c r="G26" s="39"/>
      <c r="H26" s="39"/>
      <c r="I26" s="39"/>
      <c r="J26" s="39"/>
      <c r="K26" s="39"/>
      <c r="L26" s="39"/>
      <c r="M26" s="53"/>
    </row>
    <row r="27" spans="1:13" ht="21.75" customHeight="1">
      <c r="A27" s="163"/>
      <c r="B27" s="43" t="s">
        <v>121</v>
      </c>
      <c r="C27" s="43" t="s">
        <v>24</v>
      </c>
      <c r="D27" s="43"/>
      <c r="E27" s="17">
        <v>2600000</v>
      </c>
      <c r="F27" s="2" t="s">
        <v>7</v>
      </c>
      <c r="G27" s="3">
        <v>1</v>
      </c>
      <c r="H27" s="2" t="s">
        <v>137</v>
      </c>
      <c r="I27" s="2" t="s">
        <v>7</v>
      </c>
      <c r="J27" s="3">
        <v>1</v>
      </c>
      <c r="K27" s="2" t="s">
        <v>12</v>
      </c>
      <c r="L27" s="2" t="s">
        <v>10</v>
      </c>
      <c r="M27" s="49">
        <f t="shared" ref="M27:M28" si="5">E27*G27*J27</f>
        <v>2600000</v>
      </c>
    </row>
    <row r="28" spans="1:13" ht="21.75" customHeight="1">
      <c r="A28" s="163"/>
      <c r="B28" s="43" t="s">
        <v>122</v>
      </c>
      <c r="C28" s="43" t="s">
        <v>129</v>
      </c>
      <c r="D28" s="43"/>
      <c r="E28" s="17">
        <v>1600000</v>
      </c>
      <c r="F28" s="2" t="s">
        <v>7</v>
      </c>
      <c r="G28" s="3">
        <v>1</v>
      </c>
      <c r="H28" s="2" t="s">
        <v>137</v>
      </c>
      <c r="I28" s="2" t="s">
        <v>7</v>
      </c>
      <c r="J28" s="3">
        <v>1</v>
      </c>
      <c r="K28" s="2" t="s">
        <v>12</v>
      </c>
      <c r="L28" s="2" t="s">
        <v>10</v>
      </c>
      <c r="M28" s="49">
        <f t="shared" si="5"/>
        <v>1600000</v>
      </c>
    </row>
    <row r="29" spans="1:13" s="5" customFormat="1" ht="21.75" customHeight="1">
      <c r="A29" s="143" t="s">
        <v>84</v>
      </c>
      <c r="B29" s="144"/>
      <c r="C29" s="144"/>
      <c r="D29" s="144"/>
      <c r="E29" s="144"/>
      <c r="F29" s="144"/>
      <c r="G29" s="144"/>
      <c r="H29" s="144"/>
      <c r="I29" s="144"/>
      <c r="J29" s="144"/>
      <c r="K29" s="144"/>
      <c r="L29" s="144"/>
      <c r="M29" s="51">
        <f>SUM(M27:M28)</f>
        <v>4200000</v>
      </c>
    </row>
    <row r="30" spans="1:13" s="40" customFormat="1" ht="21.75" customHeight="1">
      <c r="A30" s="170" t="s">
        <v>130</v>
      </c>
      <c r="B30" s="164"/>
      <c r="C30" s="165"/>
      <c r="D30" s="165"/>
      <c r="E30" s="165"/>
      <c r="F30" s="165"/>
      <c r="G30" s="165"/>
      <c r="H30" s="165"/>
      <c r="I30" s="165"/>
      <c r="J30" s="165"/>
      <c r="K30" s="165"/>
      <c r="L30" s="165"/>
      <c r="M30" s="166"/>
    </row>
    <row r="31" spans="1:13" s="40" customFormat="1" ht="21.75" customHeight="1">
      <c r="A31" s="171"/>
      <c r="B31" s="167" t="s">
        <v>123</v>
      </c>
      <c r="C31" s="126" t="s">
        <v>398</v>
      </c>
      <c r="D31" s="126"/>
      <c r="E31" s="17">
        <v>300</v>
      </c>
      <c r="F31" s="2" t="s">
        <v>7</v>
      </c>
      <c r="G31" s="3">
        <v>8</v>
      </c>
      <c r="H31" s="2" t="s">
        <v>8</v>
      </c>
      <c r="I31" s="2" t="s">
        <v>7</v>
      </c>
      <c r="J31" s="3">
        <v>4</v>
      </c>
      <c r="K31" s="2" t="s">
        <v>228</v>
      </c>
      <c r="L31" s="2" t="s">
        <v>10</v>
      </c>
      <c r="M31" s="49">
        <f t="shared" ref="M31:M32" si="6">E31*G31*J31</f>
        <v>9600</v>
      </c>
    </row>
    <row r="32" spans="1:13" s="40" customFormat="1" ht="21.75" customHeight="1">
      <c r="A32" s="171"/>
      <c r="B32" s="168"/>
      <c r="C32" s="126" t="s">
        <v>399</v>
      </c>
      <c r="D32" s="126"/>
      <c r="E32" s="17">
        <v>4000</v>
      </c>
      <c r="F32" s="2" t="s">
        <v>7</v>
      </c>
      <c r="G32" s="3">
        <v>1</v>
      </c>
      <c r="H32" s="2" t="s">
        <v>400</v>
      </c>
      <c r="I32" s="2" t="s">
        <v>7</v>
      </c>
      <c r="J32" s="3">
        <v>5</v>
      </c>
      <c r="K32" s="2" t="s">
        <v>228</v>
      </c>
      <c r="L32" s="2" t="s">
        <v>10</v>
      </c>
      <c r="M32" s="49">
        <f t="shared" si="6"/>
        <v>20000</v>
      </c>
    </row>
    <row r="33" spans="1:14" ht="21.75" customHeight="1">
      <c r="A33" s="171"/>
      <c r="B33" s="169"/>
      <c r="C33" s="43" t="s">
        <v>125</v>
      </c>
      <c r="D33" s="43"/>
      <c r="E33" s="17">
        <v>5</v>
      </c>
      <c r="F33" s="2" t="s">
        <v>7</v>
      </c>
      <c r="G33" s="3">
        <v>400</v>
      </c>
      <c r="H33" s="2" t="s">
        <v>8</v>
      </c>
      <c r="I33" s="2" t="s">
        <v>7</v>
      </c>
      <c r="J33" s="3">
        <v>10</v>
      </c>
      <c r="K33" s="2" t="s">
        <v>228</v>
      </c>
      <c r="L33" s="2" t="s">
        <v>10</v>
      </c>
      <c r="M33" s="49">
        <f>E33*G33*J33</f>
        <v>20000</v>
      </c>
    </row>
    <row r="34" spans="1:14" ht="21.75" customHeight="1">
      <c r="A34" s="171"/>
      <c r="B34" s="140" t="s">
        <v>124</v>
      </c>
      <c r="C34" s="43" t="s">
        <v>126</v>
      </c>
      <c r="D34" s="43"/>
      <c r="E34" s="17">
        <v>2000</v>
      </c>
      <c r="F34" s="2" t="s">
        <v>7</v>
      </c>
      <c r="G34" s="3">
        <v>1</v>
      </c>
      <c r="H34" s="2" t="s">
        <v>23</v>
      </c>
      <c r="I34" s="2" t="s">
        <v>7</v>
      </c>
      <c r="J34" s="3">
        <v>40</v>
      </c>
      <c r="K34" s="2" t="s">
        <v>12</v>
      </c>
      <c r="L34" s="2" t="s">
        <v>10</v>
      </c>
      <c r="M34" s="49">
        <f>E34*G34*J34</f>
        <v>80000</v>
      </c>
    </row>
    <row r="35" spans="1:14" ht="21.75" customHeight="1">
      <c r="A35" s="172"/>
      <c r="B35" s="142"/>
      <c r="C35" s="43" t="s">
        <v>156</v>
      </c>
      <c r="D35" s="43"/>
      <c r="E35" s="17">
        <v>2000</v>
      </c>
      <c r="F35" s="2" t="s">
        <v>7</v>
      </c>
      <c r="G35" s="3">
        <v>1</v>
      </c>
      <c r="H35" s="2" t="s">
        <v>16</v>
      </c>
      <c r="I35" s="2" t="s">
        <v>7</v>
      </c>
      <c r="J35" s="3">
        <v>25</v>
      </c>
      <c r="K35" s="2" t="s">
        <v>12</v>
      </c>
      <c r="L35" s="2" t="s">
        <v>10</v>
      </c>
      <c r="M35" s="49">
        <f>E35*G35*J35</f>
        <v>50000</v>
      </c>
    </row>
    <row r="36" spans="1:14" s="5" customFormat="1" ht="21.75" customHeight="1">
      <c r="A36" s="143" t="s">
        <v>84</v>
      </c>
      <c r="B36" s="144"/>
      <c r="C36" s="144"/>
      <c r="D36" s="144"/>
      <c r="E36" s="144"/>
      <c r="F36" s="144"/>
      <c r="G36" s="144"/>
      <c r="H36" s="144"/>
      <c r="I36" s="144"/>
      <c r="J36" s="144"/>
      <c r="K36" s="144"/>
      <c r="L36" s="144"/>
      <c r="M36" s="51">
        <f>SUM(M31:M35)</f>
        <v>179600</v>
      </c>
    </row>
    <row r="37" spans="1:14" ht="21.75" customHeight="1">
      <c r="A37" s="54" t="s">
        <v>131</v>
      </c>
      <c r="B37" s="156"/>
      <c r="C37" s="157"/>
      <c r="D37" s="157"/>
      <c r="E37" s="157"/>
      <c r="F37" s="157"/>
      <c r="G37" s="157"/>
      <c r="H37" s="157"/>
      <c r="I37" s="157"/>
      <c r="J37" s="157"/>
      <c r="K37" s="157"/>
      <c r="L37" s="157"/>
      <c r="M37" s="158"/>
      <c r="N37" s="42"/>
    </row>
    <row r="38" spans="1:14" ht="21.75" customHeight="1">
      <c r="A38" s="137"/>
      <c r="B38" s="43" t="s">
        <v>174</v>
      </c>
      <c r="C38" s="43" t="s">
        <v>174</v>
      </c>
      <c r="D38" s="43"/>
      <c r="E38" s="17">
        <v>150000</v>
      </c>
      <c r="F38" s="2" t="s">
        <v>7</v>
      </c>
      <c r="G38" s="3">
        <v>1</v>
      </c>
      <c r="H38" s="2" t="s">
        <v>16</v>
      </c>
      <c r="I38" s="2" t="s">
        <v>7</v>
      </c>
      <c r="J38" s="3">
        <v>1</v>
      </c>
      <c r="K38" s="2" t="s">
        <v>12</v>
      </c>
      <c r="L38" s="2" t="s">
        <v>10</v>
      </c>
      <c r="M38" s="49">
        <f>E38*G38*J38</f>
        <v>150000</v>
      </c>
      <c r="N38" s="42"/>
    </row>
    <row r="39" spans="1:14" ht="21.75" customHeight="1">
      <c r="A39" s="138"/>
      <c r="B39" s="140" t="s">
        <v>134</v>
      </c>
      <c r="C39" s="43" t="s">
        <v>133</v>
      </c>
      <c r="D39" s="43"/>
      <c r="E39" s="17">
        <v>2000000</v>
      </c>
      <c r="F39" s="2" t="s">
        <v>7</v>
      </c>
      <c r="G39" s="3">
        <v>1</v>
      </c>
      <c r="H39" s="2" t="s">
        <v>16</v>
      </c>
      <c r="I39" s="2" t="s">
        <v>7</v>
      </c>
      <c r="J39" s="3">
        <v>1</v>
      </c>
      <c r="K39" s="2" t="s">
        <v>12</v>
      </c>
      <c r="L39" s="2" t="s">
        <v>10</v>
      </c>
      <c r="M39" s="49">
        <f>E39*G39*J39</f>
        <v>2000000</v>
      </c>
      <c r="N39" s="42"/>
    </row>
    <row r="40" spans="1:14" ht="21.75" customHeight="1">
      <c r="A40" s="139"/>
      <c r="B40" s="142"/>
      <c r="C40" s="43" t="s">
        <v>237</v>
      </c>
      <c r="D40" s="43"/>
      <c r="E40" s="17">
        <v>6300000</v>
      </c>
      <c r="F40" s="2" t="s">
        <v>7</v>
      </c>
      <c r="G40" s="3">
        <v>1</v>
      </c>
      <c r="H40" s="2" t="s">
        <v>106</v>
      </c>
      <c r="I40" s="2" t="s">
        <v>7</v>
      </c>
      <c r="J40" s="3">
        <v>1</v>
      </c>
      <c r="K40" s="2" t="s">
        <v>12</v>
      </c>
      <c r="L40" s="2" t="s">
        <v>10</v>
      </c>
      <c r="M40" s="49">
        <f>E40*G40*J40</f>
        <v>6300000</v>
      </c>
    </row>
    <row r="41" spans="1:14" s="5" customFormat="1" ht="22.5" customHeight="1">
      <c r="A41" s="143" t="s">
        <v>84</v>
      </c>
      <c r="B41" s="144"/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51">
        <f>SUM(M38:M40)</f>
        <v>8450000</v>
      </c>
    </row>
    <row r="42" spans="1:14" ht="25.5" customHeight="1" thickBot="1">
      <c r="A42" s="161" t="s">
        <v>107</v>
      </c>
      <c r="B42" s="162"/>
      <c r="C42" s="162"/>
      <c r="D42" s="162"/>
      <c r="E42" s="162"/>
      <c r="F42" s="162"/>
      <c r="G42" s="162"/>
      <c r="H42" s="162"/>
      <c r="I42" s="162"/>
      <c r="J42" s="162"/>
      <c r="K42" s="162"/>
      <c r="L42" s="162"/>
      <c r="M42" s="55">
        <f>M25+M29+M36+M41</f>
        <v>25790370</v>
      </c>
    </row>
    <row r="43" spans="1:14">
      <c r="D43" s="11"/>
    </row>
  </sheetData>
  <mergeCells count="32">
    <mergeCell ref="C15:M15"/>
    <mergeCell ref="C9:M9"/>
    <mergeCell ref="C16:C18"/>
    <mergeCell ref="B16:B23"/>
    <mergeCell ref="B10:B13"/>
    <mergeCell ref="A42:L42"/>
    <mergeCell ref="A25:L25"/>
    <mergeCell ref="A29:L29"/>
    <mergeCell ref="A36:L36"/>
    <mergeCell ref="A27:A28"/>
    <mergeCell ref="B37:M37"/>
    <mergeCell ref="B30:M30"/>
    <mergeCell ref="B34:B35"/>
    <mergeCell ref="B39:B40"/>
    <mergeCell ref="B31:B33"/>
    <mergeCell ref="A30:A35"/>
    <mergeCell ref="N1:O5"/>
    <mergeCell ref="A7:A24"/>
    <mergeCell ref="A38:A40"/>
    <mergeCell ref="C20:C22"/>
    <mergeCell ref="A41:L41"/>
    <mergeCell ref="A1:M1"/>
    <mergeCell ref="A3:M3"/>
    <mergeCell ref="A4:A5"/>
    <mergeCell ref="B4:B5"/>
    <mergeCell ref="F5:H5"/>
    <mergeCell ref="C4:M4"/>
    <mergeCell ref="I5:L5"/>
    <mergeCell ref="B6:M6"/>
    <mergeCell ref="B8:L8"/>
    <mergeCell ref="B14:L14"/>
    <mergeCell ref="B24:L24"/>
  </mergeCells>
  <phoneticPr fontId="2" type="noConversion"/>
  <printOptions horizontalCentered="1"/>
  <pageMargins left="0.47244094488188981" right="0.47244094488188981" top="0.86614173228346458" bottom="0.82677165354330717" header="0.31496062992125984" footer="0.31496062992125984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FD250"/>
  <sheetViews>
    <sheetView view="pageBreakPreview" topLeftCell="B215" zoomScaleNormal="100" zoomScaleSheetLayoutView="100" workbookViewId="0">
      <selection activeCell="Q240" sqref="Q240"/>
    </sheetView>
  </sheetViews>
  <sheetFormatPr defaultColWidth="9" defaultRowHeight="16.5"/>
  <cols>
    <col min="1" max="1" width="14.5" style="22" customWidth="1"/>
    <col min="2" max="2" width="15.25" style="21" customWidth="1"/>
    <col min="3" max="3" width="16.125" style="21" bestFit="1" customWidth="1"/>
    <col min="4" max="4" width="19.25" style="21" bestFit="1" customWidth="1"/>
    <col min="5" max="5" width="11.875" style="13" bestFit="1" customWidth="1"/>
    <col min="6" max="6" width="2.25" style="6" bestFit="1" customWidth="1"/>
    <col min="7" max="7" width="4" style="6" bestFit="1" customWidth="1"/>
    <col min="8" max="8" width="3.375" style="6" bestFit="1" customWidth="1"/>
    <col min="9" max="9" width="2.25" style="6" bestFit="1" customWidth="1"/>
    <col min="10" max="10" width="3.5" style="6" bestFit="1" customWidth="1"/>
    <col min="11" max="11" width="3.375" style="6" customWidth="1"/>
    <col min="12" max="12" width="2.875" style="6" bestFit="1" customWidth="1"/>
    <col min="13" max="13" width="17.625" style="13" bestFit="1" customWidth="1"/>
    <col min="14" max="14" width="22.875" style="6" customWidth="1"/>
    <col min="15" max="15" width="12.75" style="6" bestFit="1" customWidth="1"/>
    <col min="16" max="16384" width="9" style="6"/>
  </cols>
  <sheetData>
    <row r="1" spans="1:13" ht="30.75" customHeight="1">
      <c r="A1" s="205" t="s">
        <v>266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</row>
    <row r="2" spans="1:13" ht="18.75" customHeight="1">
      <c r="M2" s="15" t="s">
        <v>6</v>
      </c>
    </row>
    <row r="3" spans="1:13" s="26" customFormat="1" ht="20.25" customHeight="1">
      <c r="A3" s="150" t="s">
        <v>1</v>
      </c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50"/>
      <c r="M3" s="150"/>
    </row>
    <row r="4" spans="1:13" s="26" customFormat="1" ht="24.75" customHeight="1">
      <c r="A4" s="209" t="s">
        <v>118</v>
      </c>
      <c r="B4" s="150" t="s">
        <v>119</v>
      </c>
      <c r="C4" s="150" t="s">
        <v>158</v>
      </c>
      <c r="D4" s="206" t="s">
        <v>140</v>
      </c>
      <c r="E4" s="207"/>
      <c r="F4" s="207"/>
      <c r="G4" s="207"/>
      <c r="H4" s="207"/>
      <c r="I4" s="207"/>
      <c r="J4" s="207"/>
      <c r="K4" s="207"/>
      <c r="L4" s="207"/>
      <c r="M4" s="208"/>
    </row>
    <row r="5" spans="1:13" s="26" customFormat="1" ht="21.75" customHeight="1">
      <c r="A5" s="209"/>
      <c r="B5" s="150"/>
      <c r="C5" s="150"/>
      <c r="D5" s="20" t="s">
        <v>90</v>
      </c>
      <c r="E5" s="27" t="s">
        <v>21</v>
      </c>
      <c r="F5" s="150" t="s">
        <v>187</v>
      </c>
      <c r="G5" s="150"/>
      <c r="H5" s="150"/>
      <c r="I5" s="206" t="s">
        <v>22</v>
      </c>
      <c r="J5" s="207"/>
      <c r="K5" s="207"/>
      <c r="L5" s="208"/>
      <c r="M5" s="65" t="s">
        <v>2</v>
      </c>
    </row>
    <row r="6" spans="1:13">
      <c r="A6" s="191" t="s">
        <v>86</v>
      </c>
      <c r="B6" s="178" t="s">
        <v>87</v>
      </c>
      <c r="C6" s="213" t="s">
        <v>146</v>
      </c>
      <c r="D6" s="100" t="s">
        <v>147</v>
      </c>
      <c r="E6" s="101">
        <v>14600</v>
      </c>
      <c r="F6" s="102" t="s">
        <v>7</v>
      </c>
      <c r="G6" s="107">
        <v>1</v>
      </c>
      <c r="H6" s="102" t="s">
        <v>8</v>
      </c>
      <c r="I6" s="102" t="s">
        <v>7</v>
      </c>
      <c r="J6" s="109">
        <v>13</v>
      </c>
      <c r="K6" s="102" t="s">
        <v>9</v>
      </c>
      <c r="L6" s="103" t="s">
        <v>10</v>
      </c>
      <c r="M6" s="30">
        <f>E6*G6*J6</f>
        <v>189800</v>
      </c>
    </row>
    <row r="7" spans="1:13">
      <c r="A7" s="192"/>
      <c r="B7" s="179"/>
      <c r="C7" s="214"/>
      <c r="D7" s="23" t="s">
        <v>0</v>
      </c>
      <c r="E7" s="14">
        <v>13600</v>
      </c>
      <c r="F7" s="7" t="s">
        <v>7</v>
      </c>
      <c r="G7" s="108">
        <v>27</v>
      </c>
      <c r="H7" s="7" t="s">
        <v>8</v>
      </c>
      <c r="I7" s="7" t="s">
        <v>7</v>
      </c>
      <c r="J7" s="110">
        <v>13</v>
      </c>
      <c r="K7" s="7" t="s">
        <v>9</v>
      </c>
      <c r="L7" s="36" t="s">
        <v>10</v>
      </c>
      <c r="M7" s="29">
        <f t="shared" ref="M7:M32" si="0">E7*G7*J7</f>
        <v>4773600</v>
      </c>
    </row>
    <row r="8" spans="1:13">
      <c r="A8" s="192"/>
      <c r="B8" s="179"/>
      <c r="C8" s="214"/>
      <c r="D8" s="23" t="s">
        <v>401</v>
      </c>
      <c r="E8" s="14">
        <v>30000</v>
      </c>
      <c r="F8" s="7" t="s">
        <v>7</v>
      </c>
      <c r="G8" s="108">
        <v>4</v>
      </c>
      <c r="H8" s="7" t="s">
        <v>8</v>
      </c>
      <c r="I8" s="7" t="s">
        <v>7</v>
      </c>
      <c r="J8" s="110">
        <v>1</v>
      </c>
      <c r="K8" s="7" t="s">
        <v>402</v>
      </c>
      <c r="L8" s="36" t="s">
        <v>10</v>
      </c>
      <c r="M8" s="29">
        <f t="shared" ref="M8" si="1">E8*G8*J8</f>
        <v>120000</v>
      </c>
    </row>
    <row r="9" spans="1:13">
      <c r="A9" s="192"/>
      <c r="B9" s="179"/>
      <c r="C9" s="214"/>
      <c r="D9" s="58" t="s">
        <v>30</v>
      </c>
      <c r="E9" s="14">
        <v>3500</v>
      </c>
      <c r="F9" s="7" t="s">
        <v>7</v>
      </c>
      <c r="G9" s="108">
        <v>1</v>
      </c>
      <c r="H9" s="7" t="s">
        <v>8</v>
      </c>
      <c r="I9" s="7" t="s">
        <v>7</v>
      </c>
      <c r="J9" s="110">
        <v>12</v>
      </c>
      <c r="K9" s="59" t="s">
        <v>9</v>
      </c>
      <c r="L9" s="36" t="s">
        <v>10</v>
      </c>
      <c r="M9" s="29">
        <f t="shared" si="0"/>
        <v>42000</v>
      </c>
    </row>
    <row r="10" spans="1:13">
      <c r="A10" s="192"/>
      <c r="B10" s="179"/>
      <c r="C10" s="214"/>
      <c r="D10" s="23" t="s">
        <v>29</v>
      </c>
      <c r="E10" s="14">
        <v>2000</v>
      </c>
      <c r="F10" s="7" t="s">
        <v>7</v>
      </c>
      <c r="G10" s="108">
        <v>27</v>
      </c>
      <c r="H10" s="7" t="s">
        <v>8</v>
      </c>
      <c r="I10" s="7" t="s">
        <v>7</v>
      </c>
      <c r="J10" s="110">
        <v>12</v>
      </c>
      <c r="K10" s="7" t="s">
        <v>9</v>
      </c>
      <c r="L10" s="36" t="s">
        <v>10</v>
      </c>
      <c r="M10" s="29">
        <f t="shared" si="0"/>
        <v>648000</v>
      </c>
    </row>
    <row r="11" spans="1:13">
      <c r="A11" s="192"/>
      <c r="B11" s="179"/>
      <c r="C11" s="214"/>
      <c r="D11" s="23" t="s">
        <v>37</v>
      </c>
      <c r="E11" s="14">
        <v>1000</v>
      </c>
      <c r="F11" s="7" t="s">
        <v>7</v>
      </c>
      <c r="G11" s="108">
        <v>6</v>
      </c>
      <c r="H11" s="7" t="s">
        <v>8</v>
      </c>
      <c r="I11" s="7" t="s">
        <v>7</v>
      </c>
      <c r="J11" s="110">
        <v>12</v>
      </c>
      <c r="K11" s="7" t="s">
        <v>9</v>
      </c>
      <c r="L11" s="36" t="s">
        <v>10</v>
      </c>
      <c r="M11" s="29">
        <f t="shared" si="0"/>
        <v>72000</v>
      </c>
    </row>
    <row r="12" spans="1:13">
      <c r="A12" s="192"/>
      <c r="B12" s="179"/>
      <c r="C12" s="214"/>
      <c r="D12" s="23" t="s">
        <v>38</v>
      </c>
      <c r="E12" s="14">
        <v>1000</v>
      </c>
      <c r="F12" s="7" t="s">
        <v>7</v>
      </c>
      <c r="G12" s="108">
        <v>19</v>
      </c>
      <c r="H12" s="7" t="s">
        <v>8</v>
      </c>
      <c r="I12" s="7" t="s">
        <v>7</v>
      </c>
      <c r="J12" s="110">
        <v>12</v>
      </c>
      <c r="K12" s="7" t="s">
        <v>9</v>
      </c>
      <c r="L12" s="36" t="s">
        <v>10</v>
      </c>
      <c r="M12" s="29">
        <f t="shared" si="0"/>
        <v>228000</v>
      </c>
    </row>
    <row r="13" spans="1:13">
      <c r="A13" s="192"/>
      <c r="B13" s="179"/>
      <c r="C13" s="214"/>
      <c r="D13" s="23" t="s">
        <v>77</v>
      </c>
      <c r="E13" s="14">
        <v>400</v>
      </c>
      <c r="F13" s="7" t="s">
        <v>7</v>
      </c>
      <c r="G13" s="108">
        <v>23</v>
      </c>
      <c r="H13" s="7" t="s">
        <v>8</v>
      </c>
      <c r="I13" s="7" t="s">
        <v>7</v>
      </c>
      <c r="J13" s="110">
        <v>12</v>
      </c>
      <c r="K13" s="7" t="s">
        <v>9</v>
      </c>
      <c r="L13" s="36" t="s">
        <v>10</v>
      </c>
      <c r="M13" s="29">
        <f t="shared" si="0"/>
        <v>110400</v>
      </c>
    </row>
    <row r="14" spans="1:13">
      <c r="A14" s="192"/>
      <c r="B14" s="179"/>
      <c r="C14" s="214"/>
      <c r="D14" s="23" t="s">
        <v>78</v>
      </c>
      <c r="E14" s="14">
        <v>500</v>
      </c>
      <c r="F14" s="7" t="s">
        <v>7</v>
      </c>
      <c r="G14" s="108">
        <v>27</v>
      </c>
      <c r="H14" s="7" t="s">
        <v>8</v>
      </c>
      <c r="I14" s="7" t="s">
        <v>7</v>
      </c>
      <c r="J14" s="110">
        <v>10</v>
      </c>
      <c r="K14" s="7" t="s">
        <v>9</v>
      </c>
      <c r="L14" s="36" t="s">
        <v>10</v>
      </c>
      <c r="M14" s="29">
        <f t="shared" si="0"/>
        <v>135000</v>
      </c>
    </row>
    <row r="15" spans="1:13">
      <c r="A15" s="192"/>
      <c r="B15" s="179"/>
      <c r="C15" s="214"/>
      <c r="D15" s="23" t="s">
        <v>182</v>
      </c>
      <c r="E15" s="14">
        <v>5500</v>
      </c>
      <c r="F15" s="7" t="s">
        <v>7</v>
      </c>
      <c r="G15" s="108">
        <v>1</v>
      </c>
      <c r="H15" s="7" t="s">
        <v>8</v>
      </c>
      <c r="I15" s="7" t="s">
        <v>7</v>
      </c>
      <c r="J15" s="110">
        <v>12</v>
      </c>
      <c r="K15" s="7" t="s">
        <v>9</v>
      </c>
      <c r="L15" s="36" t="s">
        <v>10</v>
      </c>
      <c r="M15" s="29">
        <f t="shared" si="0"/>
        <v>66000</v>
      </c>
    </row>
    <row r="16" spans="1:13">
      <c r="A16" s="192"/>
      <c r="B16" s="179"/>
      <c r="C16" s="214"/>
      <c r="D16" s="23" t="s">
        <v>31</v>
      </c>
      <c r="E16" s="14">
        <v>4500</v>
      </c>
      <c r="F16" s="7" t="s">
        <v>7</v>
      </c>
      <c r="G16" s="108">
        <v>27</v>
      </c>
      <c r="H16" s="7" t="s">
        <v>8</v>
      </c>
      <c r="I16" s="7" t="s">
        <v>7</v>
      </c>
      <c r="J16" s="110">
        <v>12</v>
      </c>
      <c r="K16" s="7" t="s">
        <v>9</v>
      </c>
      <c r="L16" s="36" t="s">
        <v>10</v>
      </c>
      <c r="M16" s="29">
        <f t="shared" si="0"/>
        <v>1458000</v>
      </c>
    </row>
    <row r="17" spans="1:14">
      <c r="A17" s="192"/>
      <c r="B17" s="179"/>
      <c r="C17" s="214"/>
      <c r="D17" s="23" t="s">
        <v>32</v>
      </c>
      <c r="E17" s="14">
        <v>3000</v>
      </c>
      <c r="F17" s="7" t="s">
        <v>7</v>
      </c>
      <c r="G17" s="108">
        <v>10</v>
      </c>
      <c r="H17" s="7" t="s">
        <v>8</v>
      </c>
      <c r="I17" s="7" t="s">
        <v>7</v>
      </c>
      <c r="J17" s="110">
        <v>2</v>
      </c>
      <c r="K17" s="7" t="s">
        <v>12</v>
      </c>
      <c r="L17" s="36" t="s">
        <v>10</v>
      </c>
      <c r="M17" s="29">
        <f t="shared" si="0"/>
        <v>60000</v>
      </c>
    </row>
    <row r="18" spans="1:14">
      <c r="A18" s="192"/>
      <c r="B18" s="179"/>
      <c r="C18" s="214"/>
      <c r="D18" s="23" t="s">
        <v>34</v>
      </c>
      <c r="E18" s="14">
        <v>2000</v>
      </c>
      <c r="F18" s="7" t="s">
        <v>7</v>
      </c>
      <c r="G18" s="108">
        <v>10</v>
      </c>
      <c r="H18" s="7" t="s">
        <v>8</v>
      </c>
      <c r="I18" s="7" t="s">
        <v>7</v>
      </c>
      <c r="J18" s="110">
        <v>1</v>
      </c>
      <c r="K18" s="7" t="s">
        <v>12</v>
      </c>
      <c r="L18" s="36" t="s">
        <v>10</v>
      </c>
      <c r="M18" s="29">
        <f t="shared" si="0"/>
        <v>20000</v>
      </c>
    </row>
    <row r="19" spans="1:14">
      <c r="A19" s="192"/>
      <c r="B19" s="179"/>
      <c r="C19" s="214"/>
      <c r="D19" s="23" t="s">
        <v>184</v>
      </c>
      <c r="E19" s="14">
        <v>14600</v>
      </c>
      <c r="F19" s="7" t="s">
        <v>7</v>
      </c>
      <c r="G19" s="108">
        <v>1</v>
      </c>
      <c r="H19" s="7" t="s">
        <v>8</v>
      </c>
      <c r="I19" s="7" t="s">
        <v>7</v>
      </c>
      <c r="J19" s="110">
        <v>1</v>
      </c>
      <c r="K19" s="7" t="s">
        <v>16</v>
      </c>
      <c r="L19" s="36" t="s">
        <v>10</v>
      </c>
      <c r="M19" s="29">
        <f t="shared" si="0"/>
        <v>14600</v>
      </c>
    </row>
    <row r="20" spans="1:14">
      <c r="A20" s="192"/>
      <c r="B20" s="179"/>
      <c r="C20" s="215"/>
      <c r="D20" s="23" t="s">
        <v>185</v>
      </c>
      <c r="E20" s="14">
        <v>13600</v>
      </c>
      <c r="F20" s="7" t="s">
        <v>7</v>
      </c>
      <c r="G20" s="108">
        <v>27</v>
      </c>
      <c r="H20" s="7" t="s">
        <v>8</v>
      </c>
      <c r="I20" s="7" t="s">
        <v>7</v>
      </c>
      <c r="J20" s="110">
        <v>1</v>
      </c>
      <c r="K20" s="7" t="s">
        <v>16</v>
      </c>
      <c r="L20" s="36" t="s">
        <v>10</v>
      </c>
      <c r="M20" s="29">
        <f t="shared" si="0"/>
        <v>367200</v>
      </c>
    </row>
    <row r="21" spans="1:14">
      <c r="A21" s="192"/>
      <c r="B21" s="179"/>
      <c r="C21" s="178" t="s">
        <v>109</v>
      </c>
      <c r="D21" s="23" t="s">
        <v>0</v>
      </c>
      <c r="E21" s="14">
        <v>17700</v>
      </c>
      <c r="F21" s="7" t="s">
        <v>7</v>
      </c>
      <c r="G21" s="108">
        <v>3</v>
      </c>
      <c r="H21" s="7" t="s">
        <v>8</v>
      </c>
      <c r="I21" s="7" t="s">
        <v>7</v>
      </c>
      <c r="J21" s="110">
        <v>12</v>
      </c>
      <c r="K21" s="7" t="s">
        <v>290</v>
      </c>
      <c r="L21" s="36" t="s">
        <v>10</v>
      </c>
      <c r="M21" s="29">
        <f t="shared" si="0"/>
        <v>637200</v>
      </c>
    </row>
    <row r="22" spans="1:14">
      <c r="A22" s="192"/>
      <c r="B22" s="179"/>
      <c r="C22" s="179"/>
      <c r="D22" s="23" t="s">
        <v>401</v>
      </c>
      <c r="E22" s="14">
        <v>20000</v>
      </c>
      <c r="F22" s="7" t="s">
        <v>7</v>
      </c>
      <c r="G22" s="108">
        <v>3</v>
      </c>
      <c r="H22" s="7" t="s">
        <v>8</v>
      </c>
      <c r="I22" s="7" t="s">
        <v>7</v>
      </c>
      <c r="J22" s="110">
        <v>1</v>
      </c>
      <c r="K22" s="7" t="s">
        <v>16</v>
      </c>
      <c r="L22" s="36" t="s">
        <v>10</v>
      </c>
      <c r="M22" s="29">
        <f t="shared" ref="M22" si="2">E22*G22*J22</f>
        <v>60000</v>
      </c>
    </row>
    <row r="23" spans="1:14">
      <c r="A23" s="192"/>
      <c r="B23" s="179"/>
      <c r="C23" s="179"/>
      <c r="D23" s="23" t="s">
        <v>32</v>
      </c>
      <c r="E23" s="14">
        <v>5000</v>
      </c>
      <c r="F23" s="7" t="s">
        <v>7</v>
      </c>
      <c r="G23" s="108">
        <v>3</v>
      </c>
      <c r="H23" s="7" t="s">
        <v>8</v>
      </c>
      <c r="I23" s="7" t="s">
        <v>7</v>
      </c>
      <c r="J23" s="110">
        <v>1</v>
      </c>
      <c r="K23" s="7" t="s">
        <v>12</v>
      </c>
      <c r="L23" s="36" t="s">
        <v>10</v>
      </c>
      <c r="M23" s="29">
        <f t="shared" si="0"/>
        <v>15000</v>
      </c>
    </row>
    <row r="24" spans="1:14">
      <c r="A24" s="192"/>
      <c r="B24" s="179"/>
      <c r="C24" s="180"/>
      <c r="D24" s="23" t="s">
        <v>185</v>
      </c>
      <c r="E24" s="14">
        <v>14100</v>
      </c>
      <c r="F24" s="7" t="s">
        <v>7</v>
      </c>
      <c r="G24" s="108">
        <v>3</v>
      </c>
      <c r="H24" s="7" t="s">
        <v>8</v>
      </c>
      <c r="I24" s="7" t="s">
        <v>7</v>
      </c>
      <c r="J24" s="110">
        <v>1</v>
      </c>
      <c r="K24" s="7" t="s">
        <v>12</v>
      </c>
      <c r="L24" s="36" t="s">
        <v>10</v>
      </c>
      <c r="M24" s="29">
        <f t="shared" si="0"/>
        <v>42300</v>
      </c>
    </row>
    <row r="25" spans="1:14" ht="15.75" customHeight="1">
      <c r="A25" s="192"/>
      <c r="B25" s="179"/>
      <c r="C25" s="178" t="s">
        <v>110</v>
      </c>
      <c r="D25" s="23" t="s">
        <v>0</v>
      </c>
      <c r="E25" s="14">
        <v>5000</v>
      </c>
      <c r="F25" s="7" t="s">
        <v>7</v>
      </c>
      <c r="G25" s="108">
        <v>5</v>
      </c>
      <c r="H25" s="7" t="s">
        <v>8</v>
      </c>
      <c r="I25" s="7" t="s">
        <v>7</v>
      </c>
      <c r="J25" s="110">
        <v>13</v>
      </c>
      <c r="K25" s="7" t="s">
        <v>290</v>
      </c>
      <c r="L25" s="36" t="s">
        <v>10</v>
      </c>
      <c r="M25" s="29">
        <f t="shared" si="0"/>
        <v>325000</v>
      </c>
    </row>
    <row r="26" spans="1:14" ht="15.75" customHeight="1">
      <c r="A26" s="192"/>
      <c r="B26" s="179"/>
      <c r="C26" s="179"/>
      <c r="D26" s="23" t="s">
        <v>401</v>
      </c>
      <c r="E26" s="14">
        <v>400</v>
      </c>
      <c r="F26" s="7" t="s">
        <v>7</v>
      </c>
      <c r="G26" s="108">
        <v>5</v>
      </c>
      <c r="H26" s="7" t="s">
        <v>8</v>
      </c>
      <c r="I26" s="7" t="s">
        <v>7</v>
      </c>
      <c r="J26" s="110">
        <v>1</v>
      </c>
      <c r="K26" s="7" t="s">
        <v>16</v>
      </c>
      <c r="L26" s="36" t="s">
        <v>10</v>
      </c>
      <c r="M26" s="29">
        <f t="shared" si="0"/>
        <v>2000</v>
      </c>
    </row>
    <row r="27" spans="1:14" ht="15.75" customHeight="1">
      <c r="A27" s="192"/>
      <c r="B27" s="179"/>
      <c r="C27" s="179"/>
      <c r="D27" s="23" t="s">
        <v>403</v>
      </c>
      <c r="E27" s="14">
        <v>32000</v>
      </c>
      <c r="F27" s="7" t="s">
        <v>7</v>
      </c>
      <c r="G27" s="108">
        <v>5</v>
      </c>
      <c r="H27" s="7" t="s">
        <v>8</v>
      </c>
      <c r="I27" s="7" t="s">
        <v>7</v>
      </c>
      <c r="J27" s="110">
        <v>1</v>
      </c>
      <c r="K27" s="7" t="s">
        <v>16</v>
      </c>
      <c r="L27" s="36" t="s">
        <v>10</v>
      </c>
      <c r="M27" s="29">
        <f t="shared" si="0"/>
        <v>160000</v>
      </c>
    </row>
    <row r="28" spans="1:14" ht="15.75" customHeight="1">
      <c r="A28" s="192"/>
      <c r="B28" s="179"/>
      <c r="C28" s="180"/>
      <c r="D28" s="23" t="s">
        <v>185</v>
      </c>
      <c r="E28" s="14">
        <v>5000</v>
      </c>
      <c r="F28" s="7" t="s">
        <v>7</v>
      </c>
      <c r="G28" s="108">
        <v>5</v>
      </c>
      <c r="H28" s="7" t="s">
        <v>8</v>
      </c>
      <c r="I28" s="7" t="s">
        <v>7</v>
      </c>
      <c r="J28" s="110">
        <v>1</v>
      </c>
      <c r="K28" s="7" t="s">
        <v>12</v>
      </c>
      <c r="L28" s="36" t="s">
        <v>10</v>
      </c>
      <c r="M28" s="29">
        <f t="shared" si="0"/>
        <v>25000</v>
      </c>
    </row>
    <row r="29" spans="1:14" ht="15.75" customHeight="1">
      <c r="A29" s="192"/>
      <c r="B29" s="179"/>
      <c r="C29" s="210" t="s">
        <v>420</v>
      </c>
      <c r="D29" s="23" t="s">
        <v>0</v>
      </c>
      <c r="E29" s="14">
        <v>150</v>
      </c>
      <c r="F29" s="7" t="s">
        <v>7</v>
      </c>
      <c r="G29" s="108">
        <v>1</v>
      </c>
      <c r="H29" s="7" t="s">
        <v>8</v>
      </c>
      <c r="I29" s="7" t="s">
        <v>7</v>
      </c>
      <c r="J29" s="110">
        <v>600</v>
      </c>
      <c r="K29" s="7" t="s">
        <v>177</v>
      </c>
      <c r="L29" s="36" t="s">
        <v>10</v>
      </c>
      <c r="M29" s="29">
        <f t="shared" si="0"/>
        <v>90000</v>
      </c>
    </row>
    <row r="30" spans="1:14" ht="15.75" customHeight="1">
      <c r="A30" s="192"/>
      <c r="B30" s="179"/>
      <c r="C30" s="180"/>
      <c r="D30" s="23" t="s">
        <v>401</v>
      </c>
      <c r="E30" s="14">
        <v>3000</v>
      </c>
      <c r="F30" s="7" t="s">
        <v>7</v>
      </c>
      <c r="G30" s="108">
        <v>1</v>
      </c>
      <c r="H30" s="7" t="s">
        <v>8</v>
      </c>
      <c r="I30" s="7" t="s">
        <v>7</v>
      </c>
      <c r="J30" s="110">
        <v>1</v>
      </c>
      <c r="K30" s="7" t="s">
        <v>16</v>
      </c>
      <c r="L30" s="36" t="s">
        <v>10</v>
      </c>
      <c r="M30" s="29">
        <f t="shared" ref="M30" si="3">E30*G30*J30</f>
        <v>3000</v>
      </c>
    </row>
    <row r="31" spans="1:14" ht="15.75" customHeight="1">
      <c r="A31" s="192"/>
      <c r="B31" s="179"/>
      <c r="C31" s="61" t="s">
        <v>265</v>
      </c>
      <c r="D31" s="23" t="s">
        <v>33</v>
      </c>
      <c r="E31" s="14">
        <v>3000</v>
      </c>
      <c r="F31" s="7" t="s">
        <v>7</v>
      </c>
      <c r="G31" s="108">
        <v>15</v>
      </c>
      <c r="H31" s="7" t="s">
        <v>8</v>
      </c>
      <c r="I31" s="7" t="s">
        <v>7</v>
      </c>
      <c r="J31" s="110">
        <v>1</v>
      </c>
      <c r="K31" s="7" t="s">
        <v>12</v>
      </c>
      <c r="L31" s="36" t="s">
        <v>10</v>
      </c>
      <c r="M31" s="29">
        <f t="shared" ref="M31" si="4">E31*G31*J31</f>
        <v>45000</v>
      </c>
    </row>
    <row r="32" spans="1:14" s="8" customFormat="1" ht="15.75" customHeight="1">
      <c r="A32" s="192"/>
      <c r="B32" s="180"/>
      <c r="C32" s="61" t="s">
        <v>264</v>
      </c>
      <c r="D32" s="23" t="s">
        <v>35</v>
      </c>
      <c r="E32" s="14">
        <v>20</v>
      </c>
      <c r="F32" s="7" t="s">
        <v>7</v>
      </c>
      <c r="G32" s="108">
        <v>27</v>
      </c>
      <c r="H32" s="7" t="s">
        <v>8</v>
      </c>
      <c r="I32" s="7" t="s">
        <v>7</v>
      </c>
      <c r="J32" s="110">
        <v>183</v>
      </c>
      <c r="K32" s="7" t="s">
        <v>28</v>
      </c>
      <c r="L32" s="36" t="s">
        <v>10</v>
      </c>
      <c r="M32" s="29">
        <f t="shared" si="0"/>
        <v>98820</v>
      </c>
      <c r="N32" s="62"/>
    </row>
    <row r="33" spans="1:13" ht="16.5" customHeight="1">
      <c r="A33" s="192"/>
      <c r="B33" s="216" t="s">
        <v>79</v>
      </c>
      <c r="C33" s="217"/>
      <c r="D33" s="217"/>
      <c r="E33" s="217"/>
      <c r="F33" s="217"/>
      <c r="G33" s="217"/>
      <c r="H33" s="217"/>
      <c r="I33" s="217"/>
      <c r="J33" s="217"/>
      <c r="K33" s="217"/>
      <c r="L33" s="218"/>
      <c r="M33" s="30">
        <f>SUM(M6:M32)</f>
        <v>9807920</v>
      </c>
    </row>
    <row r="34" spans="1:13" ht="15" customHeight="1">
      <c r="A34" s="192"/>
      <c r="B34" s="210" t="s">
        <v>88</v>
      </c>
      <c r="C34" s="213" t="s">
        <v>149</v>
      </c>
      <c r="D34" s="23" t="s">
        <v>0</v>
      </c>
      <c r="E34" s="14">
        <v>14600</v>
      </c>
      <c r="F34" s="7" t="s">
        <v>7</v>
      </c>
      <c r="G34" s="108">
        <v>1</v>
      </c>
      <c r="H34" s="7" t="s">
        <v>8</v>
      </c>
      <c r="I34" s="7" t="s">
        <v>7</v>
      </c>
      <c r="J34" s="108">
        <v>13</v>
      </c>
      <c r="K34" s="7" t="s">
        <v>9</v>
      </c>
      <c r="L34" s="36" t="s">
        <v>10</v>
      </c>
      <c r="M34" s="29">
        <f>E34*G34*J34</f>
        <v>189800</v>
      </c>
    </row>
    <row r="35" spans="1:13">
      <c r="A35" s="192"/>
      <c r="B35" s="211"/>
      <c r="C35" s="214"/>
      <c r="D35" s="58" t="s">
        <v>30</v>
      </c>
      <c r="E35" s="14">
        <v>3500</v>
      </c>
      <c r="F35" s="7" t="s">
        <v>7</v>
      </c>
      <c r="G35" s="108">
        <v>1</v>
      </c>
      <c r="H35" s="7" t="s">
        <v>8</v>
      </c>
      <c r="I35" s="7" t="s">
        <v>7</v>
      </c>
      <c r="J35" s="108">
        <v>12</v>
      </c>
      <c r="K35" s="59" t="s">
        <v>9</v>
      </c>
      <c r="L35" s="36" t="s">
        <v>10</v>
      </c>
      <c r="M35" s="29">
        <f t="shared" ref="M35:M56" si="5">E35*G35*J35</f>
        <v>42000</v>
      </c>
    </row>
    <row r="36" spans="1:13">
      <c r="A36" s="192"/>
      <c r="B36" s="211"/>
      <c r="C36" s="214"/>
      <c r="D36" s="58" t="s">
        <v>166</v>
      </c>
      <c r="E36" s="14">
        <v>400</v>
      </c>
      <c r="F36" s="7" t="s">
        <v>161</v>
      </c>
      <c r="G36" s="108">
        <v>1</v>
      </c>
      <c r="H36" s="7" t="s">
        <v>162</v>
      </c>
      <c r="I36" s="7" t="s">
        <v>161</v>
      </c>
      <c r="J36" s="108">
        <v>12</v>
      </c>
      <c r="K36" s="59" t="s">
        <v>167</v>
      </c>
      <c r="L36" s="36" t="s">
        <v>163</v>
      </c>
      <c r="M36" s="29">
        <f t="shared" si="5"/>
        <v>4800</v>
      </c>
    </row>
    <row r="37" spans="1:13">
      <c r="A37" s="192"/>
      <c r="B37" s="211"/>
      <c r="C37" s="214"/>
      <c r="D37" s="23" t="s">
        <v>29</v>
      </c>
      <c r="E37" s="14">
        <v>1900</v>
      </c>
      <c r="F37" s="7" t="s">
        <v>7</v>
      </c>
      <c r="G37" s="108">
        <v>1</v>
      </c>
      <c r="H37" s="7" t="s">
        <v>8</v>
      </c>
      <c r="I37" s="7" t="s">
        <v>7</v>
      </c>
      <c r="J37" s="108">
        <v>12</v>
      </c>
      <c r="K37" s="7" t="s">
        <v>9</v>
      </c>
      <c r="L37" s="36" t="s">
        <v>10</v>
      </c>
      <c r="M37" s="29">
        <f t="shared" si="5"/>
        <v>22800</v>
      </c>
    </row>
    <row r="38" spans="1:13">
      <c r="A38" s="192"/>
      <c r="B38" s="211"/>
      <c r="C38" s="214"/>
      <c r="D38" s="23" t="s">
        <v>31</v>
      </c>
      <c r="E38" s="14">
        <v>5000</v>
      </c>
      <c r="F38" s="7" t="s">
        <v>7</v>
      </c>
      <c r="G38" s="108">
        <v>1</v>
      </c>
      <c r="H38" s="7" t="s">
        <v>8</v>
      </c>
      <c r="I38" s="7" t="s">
        <v>7</v>
      </c>
      <c r="J38" s="108">
        <v>12</v>
      </c>
      <c r="K38" s="7" t="s">
        <v>9</v>
      </c>
      <c r="L38" s="36" t="s">
        <v>10</v>
      </c>
      <c r="M38" s="29">
        <f t="shared" si="5"/>
        <v>60000</v>
      </c>
    </row>
    <row r="39" spans="1:13">
      <c r="A39" s="192"/>
      <c r="B39" s="211"/>
      <c r="C39" s="214"/>
      <c r="D39" s="23" t="s">
        <v>78</v>
      </c>
      <c r="E39" s="14">
        <v>1000</v>
      </c>
      <c r="F39" s="7" t="s">
        <v>7</v>
      </c>
      <c r="G39" s="108">
        <v>1</v>
      </c>
      <c r="H39" s="7" t="s">
        <v>8</v>
      </c>
      <c r="I39" s="7" t="s">
        <v>7</v>
      </c>
      <c r="J39" s="108">
        <v>12</v>
      </c>
      <c r="K39" s="7" t="s">
        <v>9</v>
      </c>
      <c r="L39" s="36" t="s">
        <v>10</v>
      </c>
      <c r="M39" s="29">
        <f t="shared" si="5"/>
        <v>12000</v>
      </c>
    </row>
    <row r="40" spans="1:13">
      <c r="A40" s="192"/>
      <c r="B40" s="211"/>
      <c r="C40" s="215"/>
      <c r="D40" s="23" t="s">
        <v>185</v>
      </c>
      <c r="E40" s="14">
        <v>14600</v>
      </c>
      <c r="F40" s="7" t="s">
        <v>7</v>
      </c>
      <c r="G40" s="108">
        <v>1</v>
      </c>
      <c r="H40" s="7" t="s">
        <v>8</v>
      </c>
      <c r="I40" s="7" t="s">
        <v>7</v>
      </c>
      <c r="J40" s="108">
        <v>1</v>
      </c>
      <c r="K40" s="7" t="s">
        <v>12</v>
      </c>
      <c r="L40" s="36" t="s">
        <v>10</v>
      </c>
      <c r="M40" s="29">
        <f t="shared" si="5"/>
        <v>14600</v>
      </c>
    </row>
    <row r="41" spans="1:13">
      <c r="A41" s="192"/>
      <c r="B41" s="211"/>
      <c r="C41" s="213" t="s">
        <v>395</v>
      </c>
      <c r="D41" s="23" t="s">
        <v>0</v>
      </c>
      <c r="E41" s="14">
        <v>13600</v>
      </c>
      <c r="F41" s="7" t="s">
        <v>7</v>
      </c>
      <c r="G41" s="108">
        <v>1</v>
      </c>
      <c r="H41" s="7" t="s">
        <v>8</v>
      </c>
      <c r="I41" s="7" t="s">
        <v>7</v>
      </c>
      <c r="J41" s="108">
        <v>13</v>
      </c>
      <c r="K41" s="7" t="s">
        <v>9</v>
      </c>
      <c r="L41" s="36" t="s">
        <v>10</v>
      </c>
      <c r="M41" s="29">
        <f>E41*G41*J41</f>
        <v>176800</v>
      </c>
    </row>
    <row r="42" spans="1:13">
      <c r="A42" s="192"/>
      <c r="B42" s="211"/>
      <c r="C42" s="214"/>
      <c r="D42" s="58" t="s">
        <v>30</v>
      </c>
      <c r="E42" s="14">
        <v>1000</v>
      </c>
      <c r="F42" s="7" t="s">
        <v>7</v>
      </c>
      <c r="G42" s="108">
        <v>1</v>
      </c>
      <c r="H42" s="7" t="s">
        <v>8</v>
      </c>
      <c r="I42" s="7" t="s">
        <v>7</v>
      </c>
      <c r="J42" s="108">
        <v>12</v>
      </c>
      <c r="K42" s="59" t="s">
        <v>9</v>
      </c>
      <c r="L42" s="36" t="s">
        <v>10</v>
      </c>
      <c r="M42" s="29">
        <f t="shared" ref="M42:M43" si="6">E42*G42*J42</f>
        <v>12000</v>
      </c>
    </row>
    <row r="43" spans="1:13">
      <c r="A43" s="192"/>
      <c r="B43" s="211"/>
      <c r="C43" s="214"/>
      <c r="D43" s="58" t="s">
        <v>397</v>
      </c>
      <c r="E43" s="14">
        <v>1200</v>
      </c>
      <c r="F43" s="7" t="s">
        <v>161</v>
      </c>
      <c r="G43" s="108">
        <v>1</v>
      </c>
      <c r="H43" s="7" t="s">
        <v>162</v>
      </c>
      <c r="I43" s="7" t="s">
        <v>161</v>
      </c>
      <c r="J43" s="108">
        <v>12</v>
      </c>
      <c r="K43" s="59" t="s">
        <v>167</v>
      </c>
      <c r="L43" s="36" t="s">
        <v>163</v>
      </c>
      <c r="M43" s="29">
        <f t="shared" si="6"/>
        <v>14400</v>
      </c>
    </row>
    <row r="44" spans="1:13">
      <c r="A44" s="192"/>
      <c r="B44" s="211"/>
      <c r="C44" s="214"/>
      <c r="D44" s="23" t="s">
        <v>31</v>
      </c>
      <c r="E44" s="14">
        <v>4500</v>
      </c>
      <c r="F44" s="7" t="s">
        <v>7</v>
      </c>
      <c r="G44" s="108">
        <v>1</v>
      </c>
      <c r="H44" s="7" t="s">
        <v>8</v>
      </c>
      <c r="I44" s="7" t="s">
        <v>7</v>
      </c>
      <c r="J44" s="108">
        <v>12</v>
      </c>
      <c r="K44" s="7" t="s">
        <v>9</v>
      </c>
      <c r="L44" s="36" t="s">
        <v>10</v>
      </c>
      <c r="M44" s="29">
        <f>E44*G44*J44</f>
        <v>54000</v>
      </c>
    </row>
    <row r="45" spans="1:13">
      <c r="A45" s="192"/>
      <c r="B45" s="211"/>
      <c r="C45" s="214"/>
      <c r="D45" s="23" t="s">
        <v>78</v>
      </c>
      <c r="E45" s="14">
        <v>500</v>
      </c>
      <c r="F45" s="7" t="s">
        <v>7</v>
      </c>
      <c r="G45" s="108">
        <v>1</v>
      </c>
      <c r="H45" s="7" t="s">
        <v>8</v>
      </c>
      <c r="I45" s="7" t="s">
        <v>7</v>
      </c>
      <c r="J45" s="108">
        <v>12</v>
      </c>
      <c r="K45" s="7" t="s">
        <v>9</v>
      </c>
      <c r="L45" s="36" t="s">
        <v>10</v>
      </c>
      <c r="M45" s="29">
        <f t="shared" ref="M45" si="7">E45*G45*J45</f>
        <v>6000</v>
      </c>
    </row>
    <row r="46" spans="1:13">
      <c r="A46" s="192"/>
      <c r="B46" s="211"/>
      <c r="C46" s="215"/>
      <c r="D46" s="23" t="s">
        <v>185</v>
      </c>
      <c r="E46" s="14">
        <v>13600</v>
      </c>
      <c r="F46" s="7" t="s">
        <v>7</v>
      </c>
      <c r="G46" s="108">
        <v>1</v>
      </c>
      <c r="H46" s="7" t="s">
        <v>8</v>
      </c>
      <c r="I46" s="7" t="s">
        <v>7</v>
      </c>
      <c r="J46" s="108">
        <v>1</v>
      </c>
      <c r="K46" s="7" t="s">
        <v>12</v>
      </c>
      <c r="L46" s="36" t="s">
        <v>10</v>
      </c>
      <c r="M46" s="29">
        <f t="shared" ref="M46" si="8">E46*G46*J46</f>
        <v>13600</v>
      </c>
    </row>
    <row r="47" spans="1:13">
      <c r="A47" s="192"/>
      <c r="B47" s="211"/>
      <c r="C47" s="222" t="s">
        <v>249</v>
      </c>
      <c r="D47" s="23" t="s">
        <v>0</v>
      </c>
      <c r="E47" s="14">
        <v>10000</v>
      </c>
      <c r="F47" s="7" t="s">
        <v>7</v>
      </c>
      <c r="G47" s="108">
        <v>2</v>
      </c>
      <c r="H47" s="7" t="s">
        <v>8</v>
      </c>
      <c r="I47" s="7" t="s">
        <v>7</v>
      </c>
      <c r="J47" s="108">
        <v>13</v>
      </c>
      <c r="K47" s="7" t="s">
        <v>9</v>
      </c>
      <c r="L47" s="36" t="s">
        <v>10</v>
      </c>
      <c r="M47" s="29">
        <f t="shared" ref="M47:M49" si="9">E47*G47*J47</f>
        <v>260000</v>
      </c>
    </row>
    <row r="48" spans="1:13">
      <c r="A48" s="192"/>
      <c r="B48" s="211"/>
      <c r="C48" s="214"/>
      <c r="D48" s="23" t="s">
        <v>78</v>
      </c>
      <c r="E48" s="14">
        <v>300</v>
      </c>
      <c r="F48" s="7" t="s">
        <v>7</v>
      </c>
      <c r="G48" s="108">
        <v>2</v>
      </c>
      <c r="H48" s="7" t="s">
        <v>8</v>
      </c>
      <c r="I48" s="7" t="s">
        <v>7</v>
      </c>
      <c r="J48" s="108">
        <v>12</v>
      </c>
      <c r="K48" s="7" t="s">
        <v>9</v>
      </c>
      <c r="L48" s="36" t="s">
        <v>10</v>
      </c>
      <c r="M48" s="29">
        <f t="shared" si="9"/>
        <v>7200</v>
      </c>
    </row>
    <row r="49" spans="1:14">
      <c r="A49" s="192"/>
      <c r="B49" s="211"/>
      <c r="C49" s="215"/>
      <c r="D49" s="23" t="s">
        <v>185</v>
      </c>
      <c r="E49" s="14">
        <v>10000</v>
      </c>
      <c r="F49" s="7" t="s">
        <v>7</v>
      </c>
      <c r="G49" s="108">
        <v>2</v>
      </c>
      <c r="H49" s="7" t="s">
        <v>8</v>
      </c>
      <c r="I49" s="7" t="s">
        <v>7</v>
      </c>
      <c r="J49" s="108">
        <v>1</v>
      </c>
      <c r="K49" s="7" t="s">
        <v>12</v>
      </c>
      <c r="L49" s="36" t="s">
        <v>10</v>
      </c>
      <c r="M49" s="29">
        <f t="shared" si="9"/>
        <v>20000</v>
      </c>
    </row>
    <row r="50" spans="1:14">
      <c r="A50" s="192"/>
      <c r="B50" s="211"/>
      <c r="C50" s="222" t="s">
        <v>396</v>
      </c>
      <c r="D50" s="23" t="s">
        <v>0</v>
      </c>
      <c r="E50" s="14">
        <v>6000</v>
      </c>
      <c r="F50" s="7" t="s">
        <v>7</v>
      </c>
      <c r="G50" s="108">
        <v>8</v>
      </c>
      <c r="H50" s="7" t="s">
        <v>8</v>
      </c>
      <c r="I50" s="7" t="s">
        <v>7</v>
      </c>
      <c r="J50" s="108">
        <v>13</v>
      </c>
      <c r="K50" s="7" t="s">
        <v>9</v>
      </c>
      <c r="L50" s="36" t="s">
        <v>10</v>
      </c>
      <c r="M50" s="29">
        <f t="shared" si="5"/>
        <v>624000</v>
      </c>
    </row>
    <row r="51" spans="1:14">
      <c r="A51" s="192"/>
      <c r="B51" s="211"/>
      <c r="C51" s="223"/>
      <c r="D51" s="23" t="s">
        <v>401</v>
      </c>
      <c r="E51" s="14">
        <v>500</v>
      </c>
      <c r="F51" s="7" t="s">
        <v>7</v>
      </c>
      <c r="G51" s="108">
        <v>8</v>
      </c>
      <c r="H51" s="7" t="s">
        <v>8</v>
      </c>
      <c r="I51" s="7" t="s">
        <v>7</v>
      </c>
      <c r="J51" s="110">
        <v>1</v>
      </c>
      <c r="K51" s="7" t="s">
        <v>16</v>
      </c>
      <c r="L51" s="36" t="s">
        <v>10</v>
      </c>
      <c r="M51" s="29">
        <f t="shared" ref="M51:M52" si="10">E51*G51*J51</f>
        <v>4000</v>
      </c>
    </row>
    <row r="52" spans="1:14">
      <c r="A52" s="192"/>
      <c r="B52" s="211"/>
      <c r="C52" s="223"/>
      <c r="D52" s="23" t="s">
        <v>403</v>
      </c>
      <c r="E52" s="14">
        <v>32500</v>
      </c>
      <c r="F52" s="7" t="s">
        <v>7</v>
      </c>
      <c r="G52" s="108">
        <v>8</v>
      </c>
      <c r="H52" s="7" t="s">
        <v>8</v>
      </c>
      <c r="I52" s="7" t="s">
        <v>7</v>
      </c>
      <c r="J52" s="110">
        <v>1</v>
      </c>
      <c r="K52" s="7" t="s">
        <v>16</v>
      </c>
      <c r="L52" s="36" t="s">
        <v>10</v>
      </c>
      <c r="M52" s="29">
        <f t="shared" si="10"/>
        <v>260000</v>
      </c>
    </row>
    <row r="53" spans="1:14">
      <c r="A53" s="192"/>
      <c r="B53" s="211"/>
      <c r="C53" s="214"/>
      <c r="D53" s="23" t="s">
        <v>78</v>
      </c>
      <c r="E53" s="14">
        <v>500</v>
      </c>
      <c r="F53" s="7" t="s">
        <v>7</v>
      </c>
      <c r="G53" s="108">
        <v>8</v>
      </c>
      <c r="H53" s="7" t="s">
        <v>8</v>
      </c>
      <c r="I53" s="7" t="s">
        <v>7</v>
      </c>
      <c r="J53" s="108">
        <v>12</v>
      </c>
      <c r="K53" s="7" t="s">
        <v>9</v>
      </c>
      <c r="L53" s="36" t="s">
        <v>10</v>
      </c>
      <c r="M53" s="29">
        <f t="shared" si="5"/>
        <v>48000</v>
      </c>
    </row>
    <row r="54" spans="1:14" s="8" customFormat="1">
      <c r="A54" s="192"/>
      <c r="B54" s="211"/>
      <c r="C54" s="215"/>
      <c r="D54" s="58" t="s">
        <v>186</v>
      </c>
      <c r="E54" s="14">
        <v>6000</v>
      </c>
      <c r="F54" s="7" t="s">
        <v>7</v>
      </c>
      <c r="G54" s="108">
        <v>8</v>
      </c>
      <c r="H54" s="7" t="s">
        <v>8</v>
      </c>
      <c r="I54" s="7" t="s">
        <v>7</v>
      </c>
      <c r="J54" s="108">
        <v>1</v>
      </c>
      <c r="K54" s="7" t="s">
        <v>12</v>
      </c>
      <c r="L54" s="36" t="s">
        <v>10</v>
      </c>
      <c r="M54" s="29">
        <f t="shared" si="5"/>
        <v>48000</v>
      </c>
    </row>
    <row r="55" spans="1:14" s="8" customFormat="1">
      <c r="A55" s="192"/>
      <c r="B55" s="211"/>
      <c r="C55" s="85" t="s">
        <v>236</v>
      </c>
      <c r="D55" s="23" t="s">
        <v>33</v>
      </c>
      <c r="E55" s="14">
        <v>3000</v>
      </c>
      <c r="F55" s="7" t="s">
        <v>7</v>
      </c>
      <c r="G55" s="108">
        <v>2</v>
      </c>
      <c r="H55" s="7" t="s">
        <v>8</v>
      </c>
      <c r="I55" s="7" t="s">
        <v>7</v>
      </c>
      <c r="J55" s="108">
        <v>1</v>
      </c>
      <c r="K55" s="7" t="s">
        <v>12</v>
      </c>
      <c r="L55" s="36" t="s">
        <v>10</v>
      </c>
      <c r="M55" s="29">
        <f t="shared" si="5"/>
        <v>6000</v>
      </c>
    </row>
    <row r="56" spans="1:14" s="9" customFormat="1" ht="18" customHeight="1">
      <c r="A56" s="192"/>
      <c r="B56" s="212"/>
      <c r="C56" s="38" t="s">
        <v>111</v>
      </c>
      <c r="D56" s="23" t="s">
        <v>35</v>
      </c>
      <c r="E56" s="14">
        <v>20</v>
      </c>
      <c r="F56" s="7" t="s">
        <v>7</v>
      </c>
      <c r="G56" s="108">
        <v>10</v>
      </c>
      <c r="H56" s="7" t="s">
        <v>8</v>
      </c>
      <c r="I56" s="7" t="s">
        <v>7</v>
      </c>
      <c r="J56" s="108">
        <v>240</v>
      </c>
      <c r="K56" s="7" t="s">
        <v>28</v>
      </c>
      <c r="L56" s="36" t="s">
        <v>10</v>
      </c>
      <c r="M56" s="29">
        <f t="shared" si="5"/>
        <v>48000</v>
      </c>
    </row>
    <row r="57" spans="1:14">
      <c r="A57" s="196"/>
      <c r="B57" s="216" t="s">
        <v>148</v>
      </c>
      <c r="C57" s="217"/>
      <c r="D57" s="217"/>
      <c r="E57" s="217"/>
      <c r="F57" s="217"/>
      <c r="G57" s="217"/>
      <c r="H57" s="217"/>
      <c r="I57" s="217"/>
      <c r="J57" s="217"/>
      <c r="K57" s="217"/>
      <c r="L57" s="218"/>
      <c r="M57" s="30">
        <f>SUM(M34:M56)</f>
        <v>1948000</v>
      </c>
      <c r="N57" s="63"/>
    </row>
    <row r="58" spans="1:14" ht="18.75" customHeight="1">
      <c r="A58" s="219" t="s">
        <v>84</v>
      </c>
      <c r="B58" s="220"/>
      <c r="C58" s="220"/>
      <c r="D58" s="220"/>
      <c r="E58" s="220"/>
      <c r="F58" s="220"/>
      <c r="G58" s="220"/>
      <c r="H58" s="220"/>
      <c r="I58" s="220"/>
      <c r="J58" s="220"/>
      <c r="K58" s="220"/>
      <c r="L58" s="221"/>
      <c r="M58" s="31">
        <f>M33+M57</f>
        <v>11755920</v>
      </c>
    </row>
    <row r="59" spans="1:14" ht="15" customHeight="1">
      <c r="A59" s="191" t="s">
        <v>3</v>
      </c>
      <c r="B59" s="178" t="s">
        <v>159</v>
      </c>
      <c r="C59" s="178" t="s">
        <v>160</v>
      </c>
      <c r="D59" s="23" t="s">
        <v>49</v>
      </c>
      <c r="E59" s="14">
        <v>1000</v>
      </c>
      <c r="F59" s="7" t="s">
        <v>7</v>
      </c>
      <c r="G59" s="108">
        <v>1</v>
      </c>
      <c r="H59" s="7" t="s">
        <v>23</v>
      </c>
      <c r="I59" s="7" t="s">
        <v>7</v>
      </c>
      <c r="J59" s="108">
        <v>12</v>
      </c>
      <c r="K59" s="7" t="s">
        <v>9</v>
      </c>
      <c r="L59" s="36" t="s">
        <v>10</v>
      </c>
      <c r="M59" s="29">
        <f>E59*G59*J59</f>
        <v>12000</v>
      </c>
    </row>
    <row r="60" spans="1:14" ht="15" customHeight="1">
      <c r="A60" s="192"/>
      <c r="B60" s="179"/>
      <c r="C60" s="179"/>
      <c r="D60" s="23" t="s">
        <v>51</v>
      </c>
      <c r="E60" s="14">
        <v>1500</v>
      </c>
      <c r="F60" s="7" t="s">
        <v>7</v>
      </c>
      <c r="G60" s="108">
        <v>1</v>
      </c>
      <c r="H60" s="7" t="s">
        <v>23</v>
      </c>
      <c r="I60" s="7" t="s">
        <v>7</v>
      </c>
      <c r="J60" s="108">
        <v>12</v>
      </c>
      <c r="K60" s="7" t="s">
        <v>9</v>
      </c>
      <c r="L60" s="36" t="s">
        <v>10</v>
      </c>
      <c r="M60" s="29">
        <f t="shared" ref="M60:M86" si="11">E60*G60*J60</f>
        <v>18000</v>
      </c>
    </row>
    <row r="61" spans="1:14" ht="15" customHeight="1">
      <c r="A61" s="192"/>
      <c r="B61" s="179"/>
      <c r="C61" s="179"/>
      <c r="D61" s="23" t="s">
        <v>52</v>
      </c>
      <c r="E61" s="14">
        <v>100</v>
      </c>
      <c r="F61" s="7" t="s">
        <v>7</v>
      </c>
      <c r="G61" s="108">
        <v>20</v>
      </c>
      <c r="H61" s="7" t="s">
        <v>36</v>
      </c>
      <c r="I61" s="7" t="s">
        <v>7</v>
      </c>
      <c r="J61" s="108">
        <v>12</v>
      </c>
      <c r="K61" s="7" t="s">
        <v>9</v>
      </c>
      <c r="L61" s="36" t="s">
        <v>10</v>
      </c>
      <c r="M61" s="29">
        <f t="shared" si="11"/>
        <v>24000</v>
      </c>
    </row>
    <row r="62" spans="1:14" ht="15" customHeight="1">
      <c r="A62" s="192"/>
      <c r="B62" s="179"/>
      <c r="C62" s="179"/>
      <c r="D62" s="23" t="s">
        <v>53</v>
      </c>
      <c r="E62" s="14">
        <v>500</v>
      </c>
      <c r="F62" s="7" t="s">
        <v>7</v>
      </c>
      <c r="G62" s="108">
        <v>8</v>
      </c>
      <c r="H62" s="7" t="s">
        <v>36</v>
      </c>
      <c r="I62" s="7" t="s">
        <v>7</v>
      </c>
      <c r="J62" s="108">
        <v>12</v>
      </c>
      <c r="K62" s="7" t="s">
        <v>9</v>
      </c>
      <c r="L62" s="36" t="s">
        <v>10</v>
      </c>
      <c r="M62" s="29">
        <f t="shared" si="11"/>
        <v>48000</v>
      </c>
    </row>
    <row r="63" spans="1:14" ht="15" customHeight="1">
      <c r="A63" s="192"/>
      <c r="B63" s="179"/>
      <c r="C63" s="180"/>
      <c r="D63" s="23" t="s">
        <v>54</v>
      </c>
      <c r="E63" s="14">
        <v>5000</v>
      </c>
      <c r="F63" s="7" t="s">
        <v>7</v>
      </c>
      <c r="G63" s="108">
        <v>4</v>
      </c>
      <c r="H63" s="7" t="s">
        <v>8</v>
      </c>
      <c r="I63" s="7" t="s">
        <v>7</v>
      </c>
      <c r="J63" s="108">
        <v>5</v>
      </c>
      <c r="K63" s="7" t="s">
        <v>12</v>
      </c>
      <c r="L63" s="36" t="s">
        <v>10</v>
      </c>
      <c r="M63" s="29">
        <f t="shared" si="11"/>
        <v>100000</v>
      </c>
    </row>
    <row r="64" spans="1:14" ht="15" customHeight="1">
      <c r="A64" s="192"/>
      <c r="B64" s="179"/>
      <c r="C64" s="28" t="s">
        <v>55</v>
      </c>
      <c r="D64" s="23" t="s">
        <v>56</v>
      </c>
      <c r="E64" s="14">
        <v>10000</v>
      </c>
      <c r="F64" s="7" t="s">
        <v>7</v>
      </c>
      <c r="G64" s="108">
        <v>1</v>
      </c>
      <c r="H64" s="7" t="s">
        <v>23</v>
      </c>
      <c r="I64" s="7" t="s">
        <v>7</v>
      </c>
      <c r="J64" s="108">
        <v>12</v>
      </c>
      <c r="K64" s="7" t="s">
        <v>9</v>
      </c>
      <c r="L64" s="36" t="s">
        <v>10</v>
      </c>
      <c r="M64" s="29">
        <f t="shared" si="11"/>
        <v>120000</v>
      </c>
    </row>
    <row r="65" spans="1:13" ht="15" customHeight="1">
      <c r="A65" s="192"/>
      <c r="B65" s="179"/>
      <c r="C65" s="28" t="s">
        <v>58</v>
      </c>
      <c r="D65" s="23" t="s">
        <v>57</v>
      </c>
      <c r="E65" s="14">
        <v>5000</v>
      </c>
      <c r="F65" s="7" t="s">
        <v>7</v>
      </c>
      <c r="G65" s="108">
        <v>1</v>
      </c>
      <c r="H65" s="7" t="s">
        <v>23</v>
      </c>
      <c r="I65" s="7" t="s">
        <v>7</v>
      </c>
      <c r="J65" s="108">
        <v>12</v>
      </c>
      <c r="K65" s="7" t="s">
        <v>9</v>
      </c>
      <c r="L65" s="36" t="s">
        <v>10</v>
      </c>
      <c r="M65" s="29">
        <f t="shared" si="11"/>
        <v>60000</v>
      </c>
    </row>
    <row r="66" spans="1:13" ht="15" customHeight="1">
      <c r="A66" s="192"/>
      <c r="B66" s="179"/>
      <c r="C66" s="187" t="s">
        <v>59</v>
      </c>
      <c r="D66" s="23" t="s">
        <v>60</v>
      </c>
      <c r="E66" s="14">
        <v>1500</v>
      </c>
      <c r="F66" s="7" t="s">
        <v>7</v>
      </c>
      <c r="G66" s="108">
        <v>1</v>
      </c>
      <c r="H66" s="7" t="s">
        <v>23</v>
      </c>
      <c r="I66" s="7" t="s">
        <v>7</v>
      </c>
      <c r="J66" s="108">
        <v>12</v>
      </c>
      <c r="K66" s="7" t="s">
        <v>9</v>
      </c>
      <c r="L66" s="36" t="s">
        <v>10</v>
      </c>
      <c r="M66" s="29">
        <f t="shared" si="11"/>
        <v>18000</v>
      </c>
    </row>
    <row r="67" spans="1:13" ht="15" customHeight="1">
      <c r="A67" s="192"/>
      <c r="B67" s="179"/>
      <c r="C67" s="187"/>
      <c r="D67" s="23" t="s">
        <v>61</v>
      </c>
      <c r="E67" s="14">
        <v>3600</v>
      </c>
      <c r="F67" s="7" t="s">
        <v>7</v>
      </c>
      <c r="G67" s="108">
        <v>1</v>
      </c>
      <c r="H67" s="7" t="s">
        <v>23</v>
      </c>
      <c r="I67" s="7" t="s">
        <v>7</v>
      </c>
      <c r="J67" s="108">
        <v>12</v>
      </c>
      <c r="K67" s="7" t="s">
        <v>9</v>
      </c>
      <c r="L67" s="36" t="s">
        <v>10</v>
      </c>
      <c r="M67" s="29">
        <f t="shared" si="11"/>
        <v>43200</v>
      </c>
    </row>
    <row r="68" spans="1:13" ht="15" customHeight="1">
      <c r="A68" s="192"/>
      <c r="B68" s="179"/>
      <c r="C68" s="28" t="s">
        <v>62</v>
      </c>
      <c r="D68" s="23" t="s">
        <v>63</v>
      </c>
      <c r="E68" s="14">
        <v>200</v>
      </c>
      <c r="F68" s="7" t="s">
        <v>7</v>
      </c>
      <c r="G68" s="108">
        <v>50</v>
      </c>
      <c r="H68" s="7" t="s">
        <v>72</v>
      </c>
      <c r="I68" s="7" t="s">
        <v>7</v>
      </c>
      <c r="J68" s="108">
        <v>1</v>
      </c>
      <c r="K68" s="7" t="s">
        <v>23</v>
      </c>
      <c r="L68" s="36" t="s">
        <v>10</v>
      </c>
      <c r="M68" s="29">
        <f t="shared" si="11"/>
        <v>10000</v>
      </c>
    </row>
    <row r="69" spans="1:13" ht="15" customHeight="1">
      <c r="A69" s="192"/>
      <c r="B69" s="179"/>
      <c r="C69" s="178" t="s">
        <v>242</v>
      </c>
      <c r="D69" s="23" t="s">
        <v>165</v>
      </c>
      <c r="E69" s="14">
        <v>35000</v>
      </c>
      <c r="F69" s="7" t="s">
        <v>7</v>
      </c>
      <c r="G69" s="108">
        <v>1</v>
      </c>
      <c r="H69" s="7" t="s">
        <v>23</v>
      </c>
      <c r="I69" s="7" t="s">
        <v>7</v>
      </c>
      <c r="J69" s="108">
        <v>12</v>
      </c>
      <c r="K69" s="7" t="s">
        <v>9</v>
      </c>
      <c r="L69" s="36" t="s">
        <v>10</v>
      </c>
      <c r="M69" s="29">
        <f t="shared" si="11"/>
        <v>420000</v>
      </c>
    </row>
    <row r="70" spans="1:13" ht="15" customHeight="1">
      <c r="A70" s="192"/>
      <c r="B70" s="179"/>
      <c r="C70" s="179"/>
      <c r="D70" s="127" t="s">
        <v>404</v>
      </c>
      <c r="E70" s="128">
        <v>10000</v>
      </c>
      <c r="F70" s="129" t="s">
        <v>405</v>
      </c>
      <c r="G70" s="130">
        <v>1</v>
      </c>
      <c r="H70" s="129" t="s">
        <v>406</v>
      </c>
      <c r="I70" s="129" t="s">
        <v>405</v>
      </c>
      <c r="J70" s="130">
        <v>12</v>
      </c>
      <c r="K70" s="129" t="s">
        <v>407</v>
      </c>
      <c r="L70" s="131" t="s">
        <v>408</v>
      </c>
      <c r="M70" s="132">
        <f t="shared" ref="M70" si="12">E70*G70*J70</f>
        <v>120000</v>
      </c>
    </row>
    <row r="71" spans="1:13" ht="15" customHeight="1">
      <c r="A71" s="192"/>
      <c r="B71" s="179"/>
      <c r="C71" s="179"/>
      <c r="D71" s="133" t="s">
        <v>409</v>
      </c>
      <c r="E71" s="128">
        <v>2500</v>
      </c>
      <c r="F71" s="129" t="s">
        <v>405</v>
      </c>
      <c r="G71" s="130">
        <v>1</v>
      </c>
      <c r="H71" s="129" t="s">
        <v>406</v>
      </c>
      <c r="I71" s="129" t="s">
        <v>405</v>
      </c>
      <c r="J71" s="130">
        <v>12</v>
      </c>
      <c r="K71" s="129" t="s">
        <v>407</v>
      </c>
      <c r="L71" s="131" t="s">
        <v>408</v>
      </c>
      <c r="M71" s="132">
        <f t="shared" ref="M71" si="13">E71*G71*J71</f>
        <v>30000</v>
      </c>
    </row>
    <row r="72" spans="1:13" ht="15" customHeight="1">
      <c r="A72" s="192"/>
      <c r="B72" s="179"/>
      <c r="C72" s="179"/>
      <c r="D72" s="23" t="s">
        <v>243</v>
      </c>
      <c r="E72" s="14">
        <v>10000</v>
      </c>
      <c r="F72" s="7" t="s">
        <v>7</v>
      </c>
      <c r="G72" s="108">
        <v>1</v>
      </c>
      <c r="H72" s="7" t="s">
        <v>23</v>
      </c>
      <c r="I72" s="7" t="s">
        <v>7</v>
      </c>
      <c r="J72" s="108">
        <v>12</v>
      </c>
      <c r="K72" s="7" t="s">
        <v>9</v>
      </c>
      <c r="L72" s="36" t="s">
        <v>10</v>
      </c>
      <c r="M72" s="29">
        <f t="shared" si="11"/>
        <v>120000</v>
      </c>
    </row>
    <row r="73" spans="1:13" ht="15" customHeight="1">
      <c r="A73" s="192"/>
      <c r="B73" s="179"/>
      <c r="C73" s="179"/>
      <c r="D73" s="23" t="s">
        <v>244</v>
      </c>
      <c r="E73" s="14">
        <v>3000</v>
      </c>
      <c r="F73" s="7" t="s">
        <v>7</v>
      </c>
      <c r="G73" s="108">
        <v>1</v>
      </c>
      <c r="H73" s="7" t="s">
        <v>16</v>
      </c>
      <c r="I73" s="7" t="s">
        <v>7</v>
      </c>
      <c r="J73" s="108">
        <v>12</v>
      </c>
      <c r="K73" s="7" t="s">
        <v>9</v>
      </c>
      <c r="L73" s="36" t="s">
        <v>10</v>
      </c>
      <c r="M73" s="29">
        <f t="shared" ref="M73:M74" si="14">E73*G73*J73</f>
        <v>36000</v>
      </c>
    </row>
    <row r="74" spans="1:13" ht="15" customHeight="1">
      <c r="A74" s="192"/>
      <c r="B74" s="179"/>
      <c r="C74" s="179"/>
      <c r="D74" s="23" t="s">
        <v>104</v>
      </c>
      <c r="E74" s="14">
        <v>800</v>
      </c>
      <c r="F74" s="7" t="s">
        <v>7</v>
      </c>
      <c r="G74" s="108">
        <v>5</v>
      </c>
      <c r="H74" s="7" t="s">
        <v>74</v>
      </c>
      <c r="I74" s="7" t="s">
        <v>7</v>
      </c>
      <c r="J74" s="108">
        <v>12</v>
      </c>
      <c r="K74" s="7" t="s">
        <v>9</v>
      </c>
      <c r="L74" s="36" t="s">
        <v>10</v>
      </c>
      <c r="M74" s="29">
        <f t="shared" si="14"/>
        <v>48000</v>
      </c>
    </row>
    <row r="75" spans="1:13" ht="15" customHeight="1">
      <c r="A75" s="192"/>
      <c r="B75" s="179"/>
      <c r="C75" s="180"/>
      <c r="D75" s="23" t="s">
        <v>178</v>
      </c>
      <c r="E75" s="14">
        <v>1000</v>
      </c>
      <c r="F75" s="7" t="s">
        <v>7</v>
      </c>
      <c r="G75" s="108">
        <v>1</v>
      </c>
      <c r="H75" s="7" t="s">
        <v>16</v>
      </c>
      <c r="I75" s="7" t="s">
        <v>7</v>
      </c>
      <c r="J75" s="108">
        <v>12</v>
      </c>
      <c r="K75" s="7" t="s">
        <v>9</v>
      </c>
      <c r="L75" s="36" t="s">
        <v>10</v>
      </c>
      <c r="M75" s="29">
        <f t="shared" si="11"/>
        <v>12000</v>
      </c>
    </row>
    <row r="76" spans="1:13" ht="15" customHeight="1">
      <c r="A76" s="192"/>
      <c r="B76" s="179"/>
      <c r="C76" s="187" t="s">
        <v>64</v>
      </c>
      <c r="D76" s="23" t="s">
        <v>65</v>
      </c>
      <c r="E76" s="14">
        <v>1200</v>
      </c>
      <c r="F76" s="7" t="s">
        <v>7</v>
      </c>
      <c r="G76" s="108">
        <v>1</v>
      </c>
      <c r="H76" s="7" t="s">
        <v>23</v>
      </c>
      <c r="I76" s="7" t="s">
        <v>7</v>
      </c>
      <c r="J76" s="108">
        <v>12</v>
      </c>
      <c r="K76" s="7" t="s">
        <v>9</v>
      </c>
      <c r="L76" s="36" t="s">
        <v>10</v>
      </c>
      <c r="M76" s="29">
        <f t="shared" si="11"/>
        <v>14400</v>
      </c>
    </row>
    <row r="77" spans="1:13" ht="15" customHeight="1">
      <c r="A77" s="192"/>
      <c r="B77" s="179"/>
      <c r="C77" s="187"/>
      <c r="D77" s="23" t="s">
        <v>73</v>
      </c>
      <c r="E77" s="14">
        <v>500</v>
      </c>
      <c r="F77" s="7" t="s">
        <v>7</v>
      </c>
      <c r="G77" s="108">
        <v>1</v>
      </c>
      <c r="H77" s="7" t="s">
        <v>23</v>
      </c>
      <c r="I77" s="7" t="s">
        <v>7</v>
      </c>
      <c r="J77" s="108">
        <v>12</v>
      </c>
      <c r="K77" s="7" t="s">
        <v>9</v>
      </c>
      <c r="L77" s="36" t="s">
        <v>10</v>
      </c>
      <c r="M77" s="29">
        <f t="shared" si="11"/>
        <v>6000</v>
      </c>
    </row>
    <row r="78" spans="1:13" ht="15" customHeight="1">
      <c r="A78" s="192"/>
      <c r="B78" s="179"/>
      <c r="C78" s="187"/>
      <c r="D78" s="23" t="s">
        <v>50</v>
      </c>
      <c r="E78" s="14">
        <v>1000</v>
      </c>
      <c r="F78" s="7" t="s">
        <v>7</v>
      </c>
      <c r="G78" s="108">
        <v>1</v>
      </c>
      <c r="H78" s="7" t="s">
        <v>23</v>
      </c>
      <c r="I78" s="7" t="s">
        <v>7</v>
      </c>
      <c r="J78" s="108">
        <v>12</v>
      </c>
      <c r="K78" s="7" t="s">
        <v>9</v>
      </c>
      <c r="L78" s="36" t="s">
        <v>10</v>
      </c>
      <c r="M78" s="29">
        <f t="shared" si="11"/>
        <v>12000</v>
      </c>
    </row>
    <row r="79" spans="1:13" ht="15" customHeight="1">
      <c r="A79" s="192"/>
      <c r="B79" s="179"/>
      <c r="C79" s="187"/>
      <c r="D79" s="23" t="s">
        <v>66</v>
      </c>
      <c r="E79" s="14">
        <v>1000</v>
      </c>
      <c r="F79" s="7" t="s">
        <v>7</v>
      </c>
      <c r="G79" s="108">
        <v>1</v>
      </c>
      <c r="H79" s="7" t="s">
        <v>23</v>
      </c>
      <c r="I79" s="7" t="s">
        <v>7</v>
      </c>
      <c r="J79" s="108">
        <v>12</v>
      </c>
      <c r="K79" s="7" t="s">
        <v>9</v>
      </c>
      <c r="L79" s="36" t="s">
        <v>10</v>
      </c>
      <c r="M79" s="29">
        <f t="shared" si="11"/>
        <v>12000</v>
      </c>
    </row>
    <row r="80" spans="1:13" ht="15" customHeight="1">
      <c r="A80" s="192"/>
      <c r="B80" s="179"/>
      <c r="C80" s="187"/>
      <c r="D80" s="23" t="s">
        <v>67</v>
      </c>
      <c r="E80" s="14">
        <v>2000</v>
      </c>
      <c r="F80" s="7" t="s">
        <v>7</v>
      </c>
      <c r="G80" s="108">
        <v>1</v>
      </c>
      <c r="H80" s="7" t="s">
        <v>23</v>
      </c>
      <c r="I80" s="7" t="s">
        <v>7</v>
      </c>
      <c r="J80" s="108">
        <v>1</v>
      </c>
      <c r="K80" s="7" t="s">
        <v>36</v>
      </c>
      <c r="L80" s="36" t="s">
        <v>10</v>
      </c>
      <c r="M80" s="29">
        <f t="shared" si="11"/>
        <v>2000</v>
      </c>
    </row>
    <row r="81" spans="1:13" ht="15" customHeight="1">
      <c r="A81" s="192"/>
      <c r="B81" s="179"/>
      <c r="C81" s="187"/>
      <c r="D81" s="23" t="s">
        <v>68</v>
      </c>
      <c r="E81" s="14">
        <v>2500</v>
      </c>
      <c r="F81" s="7" t="s">
        <v>7</v>
      </c>
      <c r="G81" s="108">
        <v>1</v>
      </c>
      <c r="H81" s="7" t="s">
        <v>23</v>
      </c>
      <c r="I81" s="7" t="s">
        <v>7</v>
      </c>
      <c r="J81" s="108">
        <v>2</v>
      </c>
      <c r="K81" s="7" t="s">
        <v>36</v>
      </c>
      <c r="L81" s="36" t="s">
        <v>10</v>
      </c>
      <c r="M81" s="29">
        <f t="shared" si="11"/>
        <v>5000</v>
      </c>
    </row>
    <row r="82" spans="1:13" ht="15" customHeight="1">
      <c r="A82" s="192"/>
      <c r="B82" s="179"/>
      <c r="C82" s="187"/>
      <c r="D82" s="23" t="s">
        <v>69</v>
      </c>
      <c r="E82" s="14">
        <v>1000</v>
      </c>
      <c r="F82" s="7" t="s">
        <v>7</v>
      </c>
      <c r="G82" s="108">
        <v>1</v>
      </c>
      <c r="H82" s="7" t="s">
        <v>23</v>
      </c>
      <c r="I82" s="7" t="s">
        <v>7</v>
      </c>
      <c r="J82" s="108">
        <v>12</v>
      </c>
      <c r="K82" s="7" t="s">
        <v>9</v>
      </c>
      <c r="L82" s="36" t="s">
        <v>10</v>
      </c>
      <c r="M82" s="29">
        <f t="shared" si="11"/>
        <v>12000</v>
      </c>
    </row>
    <row r="83" spans="1:13" ht="15" customHeight="1">
      <c r="A83" s="192"/>
      <c r="B83" s="179"/>
      <c r="C83" s="187"/>
      <c r="D83" s="23" t="s">
        <v>70</v>
      </c>
      <c r="E83" s="14">
        <v>500</v>
      </c>
      <c r="F83" s="7" t="s">
        <v>7</v>
      </c>
      <c r="G83" s="108">
        <v>1</v>
      </c>
      <c r="H83" s="7" t="s">
        <v>23</v>
      </c>
      <c r="I83" s="7" t="s">
        <v>7</v>
      </c>
      <c r="J83" s="108">
        <v>12</v>
      </c>
      <c r="K83" s="7" t="s">
        <v>9</v>
      </c>
      <c r="L83" s="36" t="s">
        <v>10</v>
      </c>
      <c r="M83" s="29">
        <f t="shared" si="11"/>
        <v>6000</v>
      </c>
    </row>
    <row r="84" spans="1:13" ht="15" customHeight="1">
      <c r="A84" s="192"/>
      <c r="B84" s="179"/>
      <c r="C84" s="37" t="s">
        <v>112</v>
      </c>
      <c r="D84" s="23" t="s">
        <v>113</v>
      </c>
      <c r="E84" s="14">
        <v>40</v>
      </c>
      <c r="F84" s="7" t="s">
        <v>7</v>
      </c>
      <c r="G84" s="108">
        <v>10</v>
      </c>
      <c r="H84" s="7" t="s">
        <v>8</v>
      </c>
      <c r="I84" s="7" t="s">
        <v>7</v>
      </c>
      <c r="J84" s="108">
        <v>200</v>
      </c>
      <c r="K84" s="7" t="s">
        <v>114</v>
      </c>
      <c r="L84" s="36" t="s">
        <v>10</v>
      </c>
      <c r="M84" s="29">
        <f t="shared" si="11"/>
        <v>80000</v>
      </c>
    </row>
    <row r="85" spans="1:13" ht="15" customHeight="1">
      <c r="A85" s="192"/>
      <c r="B85" s="179"/>
      <c r="C85" s="187" t="s">
        <v>180</v>
      </c>
      <c r="D85" s="23" t="s">
        <v>169</v>
      </c>
      <c r="E85" s="14">
        <v>10000</v>
      </c>
      <c r="F85" s="7" t="s">
        <v>7</v>
      </c>
      <c r="G85" s="108">
        <v>1</v>
      </c>
      <c r="H85" s="7" t="s">
        <v>74</v>
      </c>
      <c r="I85" s="7" t="s">
        <v>7</v>
      </c>
      <c r="J85" s="108">
        <v>12</v>
      </c>
      <c r="K85" s="7" t="s">
        <v>9</v>
      </c>
      <c r="L85" s="36" t="s">
        <v>10</v>
      </c>
      <c r="M85" s="29">
        <f t="shared" si="11"/>
        <v>120000</v>
      </c>
    </row>
    <row r="86" spans="1:13" ht="15" customHeight="1">
      <c r="A86" s="192"/>
      <c r="B86" s="179"/>
      <c r="C86" s="187"/>
      <c r="D86" s="23" t="s">
        <v>170</v>
      </c>
      <c r="E86" s="14">
        <v>3000</v>
      </c>
      <c r="F86" s="7" t="s">
        <v>7</v>
      </c>
      <c r="G86" s="108">
        <v>4</v>
      </c>
      <c r="H86" s="7" t="s">
        <v>74</v>
      </c>
      <c r="I86" s="7" t="s">
        <v>7</v>
      </c>
      <c r="J86" s="108">
        <v>12</v>
      </c>
      <c r="K86" s="7" t="s">
        <v>9</v>
      </c>
      <c r="L86" s="36" t="s">
        <v>10</v>
      </c>
      <c r="M86" s="29">
        <f t="shared" si="11"/>
        <v>144000</v>
      </c>
    </row>
    <row r="87" spans="1:13">
      <c r="A87" s="192"/>
      <c r="B87" s="159" t="s">
        <v>79</v>
      </c>
      <c r="C87" s="160"/>
      <c r="D87" s="160"/>
      <c r="E87" s="160"/>
      <c r="F87" s="160"/>
      <c r="G87" s="160"/>
      <c r="H87" s="160"/>
      <c r="I87" s="160"/>
      <c r="J87" s="160"/>
      <c r="K87" s="160"/>
      <c r="L87" s="201"/>
      <c r="M87" s="30">
        <f>SUM(M59:M86)</f>
        <v>1652600</v>
      </c>
    </row>
    <row r="88" spans="1:13">
      <c r="A88" s="192"/>
      <c r="B88" s="181" t="s">
        <v>91</v>
      </c>
      <c r="C88" s="184" t="s">
        <v>267</v>
      </c>
      <c r="D88" s="113" t="s">
        <v>268</v>
      </c>
      <c r="E88" s="14">
        <v>3000</v>
      </c>
      <c r="F88" s="7" t="s">
        <v>7</v>
      </c>
      <c r="G88" s="108">
        <v>1</v>
      </c>
      <c r="H88" s="7" t="s">
        <v>16</v>
      </c>
      <c r="I88" s="7" t="s">
        <v>7</v>
      </c>
      <c r="J88" s="108">
        <v>2</v>
      </c>
      <c r="K88" s="7" t="s">
        <v>12</v>
      </c>
      <c r="L88" s="36" t="s">
        <v>10</v>
      </c>
      <c r="M88" s="29">
        <f t="shared" ref="M88:M89" si="15">E88*G88*J88</f>
        <v>6000</v>
      </c>
    </row>
    <row r="89" spans="1:13">
      <c r="A89" s="192"/>
      <c r="B89" s="182"/>
      <c r="C89" s="185"/>
      <c r="D89" s="113" t="s">
        <v>269</v>
      </c>
      <c r="E89" s="14">
        <v>100</v>
      </c>
      <c r="F89" s="7" t="s">
        <v>7</v>
      </c>
      <c r="G89" s="108">
        <v>20</v>
      </c>
      <c r="H89" s="7" t="s">
        <v>270</v>
      </c>
      <c r="I89" s="7" t="s">
        <v>7</v>
      </c>
      <c r="J89" s="108">
        <v>2</v>
      </c>
      <c r="K89" s="7" t="s">
        <v>12</v>
      </c>
      <c r="L89" s="36" t="s">
        <v>10</v>
      </c>
      <c r="M89" s="29">
        <f t="shared" si="15"/>
        <v>4000</v>
      </c>
    </row>
    <row r="90" spans="1:13">
      <c r="A90" s="192"/>
      <c r="B90" s="182"/>
      <c r="C90" s="185"/>
      <c r="D90" s="113" t="s">
        <v>278</v>
      </c>
      <c r="E90" s="14">
        <v>150</v>
      </c>
      <c r="F90" s="7" t="s">
        <v>7</v>
      </c>
      <c r="G90" s="108">
        <v>20</v>
      </c>
      <c r="H90" s="7" t="s">
        <v>270</v>
      </c>
      <c r="I90" s="7" t="s">
        <v>7</v>
      </c>
      <c r="J90" s="108">
        <v>1</v>
      </c>
      <c r="K90" s="7" t="s">
        <v>12</v>
      </c>
      <c r="L90" s="36" t="s">
        <v>10</v>
      </c>
      <c r="M90" s="29">
        <f t="shared" ref="M90:M91" si="16">E90*G90*J90</f>
        <v>3000</v>
      </c>
    </row>
    <row r="91" spans="1:13">
      <c r="A91" s="192"/>
      <c r="B91" s="182"/>
      <c r="C91" s="186"/>
      <c r="D91" s="113" t="s">
        <v>279</v>
      </c>
      <c r="E91" s="14">
        <v>200</v>
      </c>
      <c r="F91" s="7" t="s">
        <v>7</v>
      </c>
      <c r="G91" s="108">
        <v>20</v>
      </c>
      <c r="H91" s="7" t="s">
        <v>270</v>
      </c>
      <c r="I91" s="7" t="s">
        <v>7</v>
      </c>
      <c r="J91" s="108">
        <v>1</v>
      </c>
      <c r="K91" s="7" t="s">
        <v>12</v>
      </c>
      <c r="L91" s="36" t="s">
        <v>10</v>
      </c>
      <c r="M91" s="29">
        <f t="shared" si="16"/>
        <v>4000</v>
      </c>
    </row>
    <row r="92" spans="1:13">
      <c r="A92" s="192"/>
      <c r="B92" s="182"/>
      <c r="C92" s="187" t="s">
        <v>188</v>
      </c>
      <c r="D92" s="23" t="s">
        <v>329</v>
      </c>
      <c r="E92" s="14">
        <v>2500</v>
      </c>
      <c r="F92" s="7" t="s">
        <v>7</v>
      </c>
      <c r="G92" s="108">
        <v>1</v>
      </c>
      <c r="H92" s="7" t="s">
        <v>16</v>
      </c>
      <c r="I92" s="7" t="s">
        <v>7</v>
      </c>
      <c r="J92" s="108">
        <v>2</v>
      </c>
      <c r="K92" s="7" t="s">
        <v>12</v>
      </c>
      <c r="L92" s="36" t="s">
        <v>10</v>
      </c>
      <c r="M92" s="29">
        <f>E92*G92*J92</f>
        <v>5000</v>
      </c>
    </row>
    <row r="93" spans="1:13">
      <c r="A93" s="192"/>
      <c r="B93" s="182"/>
      <c r="C93" s="187"/>
      <c r="D93" s="58" t="s">
        <v>292</v>
      </c>
      <c r="E93" s="14">
        <v>1000</v>
      </c>
      <c r="F93" s="7" t="s">
        <v>7</v>
      </c>
      <c r="G93" s="108">
        <v>1</v>
      </c>
      <c r="H93" s="7" t="s">
        <v>16</v>
      </c>
      <c r="I93" s="7" t="s">
        <v>7</v>
      </c>
      <c r="J93" s="108">
        <v>5</v>
      </c>
      <c r="K93" s="7" t="s">
        <v>12</v>
      </c>
      <c r="L93" s="36" t="s">
        <v>10</v>
      </c>
      <c r="M93" s="29">
        <f t="shared" ref="M93:M203" si="17">E93*G93*J93</f>
        <v>5000</v>
      </c>
    </row>
    <row r="94" spans="1:13">
      <c r="A94" s="192"/>
      <c r="B94" s="182"/>
      <c r="C94" s="187"/>
      <c r="D94" s="58" t="s">
        <v>293</v>
      </c>
      <c r="E94" s="14">
        <v>500</v>
      </c>
      <c r="F94" s="7" t="s">
        <v>7</v>
      </c>
      <c r="G94" s="108">
        <v>1</v>
      </c>
      <c r="H94" s="7" t="s">
        <v>16</v>
      </c>
      <c r="I94" s="7" t="s">
        <v>7</v>
      </c>
      <c r="J94" s="108">
        <v>7</v>
      </c>
      <c r="K94" s="7" t="s">
        <v>12</v>
      </c>
      <c r="L94" s="36" t="s">
        <v>10</v>
      </c>
      <c r="M94" s="29">
        <f t="shared" si="17"/>
        <v>3500</v>
      </c>
    </row>
    <row r="95" spans="1:13">
      <c r="A95" s="192"/>
      <c r="B95" s="182"/>
      <c r="C95" s="187"/>
      <c r="D95" s="58" t="s">
        <v>294</v>
      </c>
      <c r="E95" s="14">
        <v>3500</v>
      </c>
      <c r="F95" s="7" t="s">
        <v>7</v>
      </c>
      <c r="G95" s="108">
        <v>1</v>
      </c>
      <c r="H95" s="7" t="s">
        <v>16</v>
      </c>
      <c r="I95" s="7" t="s">
        <v>7</v>
      </c>
      <c r="J95" s="108">
        <v>2</v>
      </c>
      <c r="K95" s="7" t="s">
        <v>12</v>
      </c>
      <c r="L95" s="36" t="s">
        <v>10</v>
      </c>
      <c r="M95" s="29">
        <f t="shared" si="17"/>
        <v>7000</v>
      </c>
    </row>
    <row r="96" spans="1:13">
      <c r="A96" s="192"/>
      <c r="B96" s="182"/>
      <c r="C96" s="178" t="s">
        <v>206</v>
      </c>
      <c r="D96" s="115" t="s">
        <v>291</v>
      </c>
      <c r="E96" s="14">
        <v>2000</v>
      </c>
      <c r="F96" s="7" t="s">
        <v>7</v>
      </c>
      <c r="G96" s="108">
        <v>1</v>
      </c>
      <c r="H96" s="7" t="s">
        <v>16</v>
      </c>
      <c r="I96" s="7" t="s">
        <v>7</v>
      </c>
      <c r="J96" s="108">
        <v>3</v>
      </c>
      <c r="K96" s="7" t="s">
        <v>12</v>
      </c>
      <c r="L96" s="36" t="s">
        <v>10</v>
      </c>
      <c r="M96" s="29">
        <f>E96*G96*J96</f>
        <v>6000</v>
      </c>
    </row>
    <row r="97" spans="1:13">
      <c r="A97" s="192"/>
      <c r="B97" s="182"/>
      <c r="C97" s="179"/>
      <c r="D97" s="115" t="s">
        <v>295</v>
      </c>
      <c r="E97" s="14">
        <v>2000</v>
      </c>
      <c r="F97" s="7" t="s">
        <v>7</v>
      </c>
      <c r="G97" s="108">
        <v>1</v>
      </c>
      <c r="H97" s="7" t="s">
        <v>16</v>
      </c>
      <c r="I97" s="7" t="s">
        <v>7</v>
      </c>
      <c r="J97" s="108">
        <v>2</v>
      </c>
      <c r="K97" s="7" t="s">
        <v>12</v>
      </c>
      <c r="L97" s="36" t="s">
        <v>10</v>
      </c>
      <c r="M97" s="29">
        <f>E97*G97*J97</f>
        <v>4000</v>
      </c>
    </row>
    <row r="98" spans="1:13">
      <c r="A98" s="192"/>
      <c r="B98" s="182"/>
      <c r="C98" s="179"/>
      <c r="D98" s="115" t="s">
        <v>296</v>
      </c>
      <c r="E98" s="14">
        <v>2000</v>
      </c>
      <c r="F98" s="7" t="s">
        <v>7</v>
      </c>
      <c r="G98" s="108">
        <v>1</v>
      </c>
      <c r="H98" s="7" t="s">
        <v>16</v>
      </c>
      <c r="I98" s="7" t="s">
        <v>7</v>
      </c>
      <c r="J98" s="108">
        <v>2</v>
      </c>
      <c r="K98" s="7" t="s">
        <v>12</v>
      </c>
      <c r="L98" s="36" t="s">
        <v>10</v>
      </c>
      <c r="M98" s="29">
        <f>E98*G98*J98</f>
        <v>4000</v>
      </c>
    </row>
    <row r="99" spans="1:13">
      <c r="A99" s="192"/>
      <c r="B99" s="182"/>
      <c r="C99" s="179"/>
      <c r="D99" s="58" t="s">
        <v>293</v>
      </c>
      <c r="E99" s="14">
        <v>4500</v>
      </c>
      <c r="F99" s="7" t="s">
        <v>7</v>
      </c>
      <c r="G99" s="108">
        <v>1</v>
      </c>
      <c r="H99" s="7" t="s">
        <v>16</v>
      </c>
      <c r="I99" s="7" t="s">
        <v>7</v>
      </c>
      <c r="J99" s="108">
        <v>2</v>
      </c>
      <c r="K99" s="7" t="s">
        <v>12</v>
      </c>
      <c r="L99" s="36" t="s">
        <v>10</v>
      </c>
      <c r="M99" s="29">
        <f t="shared" ref="M99" si="18">E99*G99*J99</f>
        <v>9000</v>
      </c>
    </row>
    <row r="100" spans="1:13">
      <c r="A100" s="192"/>
      <c r="B100" s="182"/>
      <c r="C100" s="179"/>
      <c r="D100" s="58" t="s">
        <v>294</v>
      </c>
      <c r="E100" s="14">
        <v>3500</v>
      </c>
      <c r="F100" s="7" t="s">
        <v>7</v>
      </c>
      <c r="G100" s="108">
        <v>1</v>
      </c>
      <c r="H100" s="7" t="s">
        <v>16</v>
      </c>
      <c r="I100" s="7" t="s">
        <v>7</v>
      </c>
      <c r="J100" s="108">
        <v>2</v>
      </c>
      <c r="K100" s="7" t="s">
        <v>12</v>
      </c>
      <c r="L100" s="36" t="s">
        <v>10</v>
      </c>
      <c r="M100" s="29">
        <f t="shared" ref="M100" si="19">E100*G100*J100</f>
        <v>7000</v>
      </c>
    </row>
    <row r="101" spans="1:13">
      <c r="A101" s="192"/>
      <c r="B101" s="182"/>
      <c r="C101" s="180"/>
      <c r="D101" s="58" t="s">
        <v>297</v>
      </c>
      <c r="E101" s="14">
        <v>2000</v>
      </c>
      <c r="F101" s="7" t="s">
        <v>7</v>
      </c>
      <c r="G101" s="108">
        <v>1</v>
      </c>
      <c r="H101" s="7" t="s">
        <v>16</v>
      </c>
      <c r="I101" s="7" t="s">
        <v>7</v>
      </c>
      <c r="J101" s="108">
        <v>5</v>
      </c>
      <c r="K101" s="7" t="s">
        <v>12</v>
      </c>
      <c r="L101" s="36" t="s">
        <v>10</v>
      </c>
      <c r="M101" s="29">
        <f t="shared" ref="M101" si="20">E101*G101*J101</f>
        <v>10000</v>
      </c>
    </row>
    <row r="102" spans="1:13">
      <c r="A102" s="192"/>
      <c r="B102" s="182"/>
      <c r="C102" s="125" t="s">
        <v>410</v>
      </c>
      <c r="D102" s="113" t="s">
        <v>271</v>
      </c>
      <c r="E102" s="14">
        <v>500</v>
      </c>
      <c r="F102" s="7" t="s">
        <v>7</v>
      </c>
      <c r="G102" s="108">
        <v>1</v>
      </c>
      <c r="H102" s="7" t="s">
        <v>16</v>
      </c>
      <c r="I102" s="7" t="s">
        <v>7</v>
      </c>
      <c r="J102" s="108">
        <v>2</v>
      </c>
      <c r="K102" s="7" t="s">
        <v>12</v>
      </c>
      <c r="L102" s="36" t="s">
        <v>10</v>
      </c>
      <c r="M102" s="29">
        <f>E102*G102*J102</f>
        <v>1000</v>
      </c>
    </row>
    <row r="103" spans="1:13">
      <c r="A103" s="192"/>
      <c r="B103" s="182"/>
      <c r="C103" s="66" t="s">
        <v>189</v>
      </c>
      <c r="D103" s="58" t="s">
        <v>298</v>
      </c>
      <c r="E103" s="14">
        <v>100</v>
      </c>
      <c r="F103" s="7" t="s">
        <v>7</v>
      </c>
      <c r="G103" s="108">
        <v>7</v>
      </c>
      <c r="H103" s="7" t="s">
        <v>152</v>
      </c>
      <c r="I103" s="7" t="s">
        <v>7</v>
      </c>
      <c r="J103" s="108">
        <v>10</v>
      </c>
      <c r="K103" s="7" t="s">
        <v>9</v>
      </c>
      <c r="L103" s="36" t="s">
        <v>10</v>
      </c>
      <c r="M103" s="29">
        <f t="shared" si="17"/>
        <v>7000</v>
      </c>
    </row>
    <row r="104" spans="1:13">
      <c r="A104" s="192"/>
      <c r="B104" s="182"/>
      <c r="C104" s="66" t="s">
        <v>210</v>
      </c>
      <c r="D104" s="58" t="s">
        <v>298</v>
      </c>
      <c r="E104" s="14">
        <v>100</v>
      </c>
      <c r="F104" s="7" t="s">
        <v>7</v>
      </c>
      <c r="G104" s="108">
        <v>12</v>
      </c>
      <c r="H104" s="7" t="s">
        <v>152</v>
      </c>
      <c r="I104" s="7" t="s">
        <v>7</v>
      </c>
      <c r="J104" s="108">
        <v>10</v>
      </c>
      <c r="K104" s="7" t="s">
        <v>211</v>
      </c>
      <c r="L104" s="36" t="s">
        <v>10</v>
      </c>
      <c r="M104" s="29">
        <f t="shared" ref="M104" si="21">E104*G104*J104</f>
        <v>12000</v>
      </c>
    </row>
    <row r="105" spans="1:13">
      <c r="A105" s="192"/>
      <c r="B105" s="182"/>
      <c r="C105" s="178" t="s">
        <v>190</v>
      </c>
      <c r="D105" s="58" t="s">
        <v>299</v>
      </c>
      <c r="E105" s="14">
        <v>500</v>
      </c>
      <c r="F105" s="7" t="s">
        <v>7</v>
      </c>
      <c r="G105" s="108">
        <v>1</v>
      </c>
      <c r="H105" s="7" t="s">
        <v>16</v>
      </c>
      <c r="I105" s="7" t="s">
        <v>7</v>
      </c>
      <c r="J105" s="108">
        <v>3</v>
      </c>
      <c r="K105" s="7" t="s">
        <v>12</v>
      </c>
      <c r="L105" s="36" t="s">
        <v>10</v>
      </c>
      <c r="M105" s="29">
        <f t="shared" si="17"/>
        <v>1500</v>
      </c>
    </row>
    <row r="106" spans="1:13">
      <c r="A106" s="192"/>
      <c r="B106" s="182"/>
      <c r="C106" s="179"/>
      <c r="D106" s="58" t="s">
        <v>300</v>
      </c>
      <c r="E106" s="14">
        <v>2000</v>
      </c>
      <c r="F106" s="7" t="s">
        <v>7</v>
      </c>
      <c r="G106" s="108">
        <v>1</v>
      </c>
      <c r="H106" s="7" t="s">
        <v>16</v>
      </c>
      <c r="I106" s="7" t="s">
        <v>7</v>
      </c>
      <c r="J106" s="108">
        <v>1</v>
      </c>
      <c r="K106" s="7" t="s">
        <v>12</v>
      </c>
      <c r="L106" s="36" t="s">
        <v>10</v>
      </c>
      <c r="M106" s="29">
        <f t="shared" si="17"/>
        <v>2000</v>
      </c>
    </row>
    <row r="107" spans="1:13">
      <c r="A107" s="192"/>
      <c r="B107" s="182"/>
      <c r="C107" s="180"/>
      <c r="D107" s="58" t="s">
        <v>301</v>
      </c>
      <c r="E107" s="14">
        <v>1000</v>
      </c>
      <c r="F107" s="7" t="s">
        <v>7</v>
      </c>
      <c r="G107" s="108">
        <v>1</v>
      </c>
      <c r="H107" s="7" t="s">
        <v>16</v>
      </c>
      <c r="I107" s="7" t="s">
        <v>7</v>
      </c>
      <c r="J107" s="108">
        <v>1</v>
      </c>
      <c r="K107" s="7" t="s">
        <v>12</v>
      </c>
      <c r="L107" s="36" t="s">
        <v>10</v>
      </c>
      <c r="M107" s="29">
        <f t="shared" si="17"/>
        <v>1000</v>
      </c>
    </row>
    <row r="108" spans="1:13">
      <c r="A108" s="192"/>
      <c r="B108" s="182"/>
      <c r="C108" s="178" t="s">
        <v>209</v>
      </c>
      <c r="D108" s="58" t="s">
        <v>299</v>
      </c>
      <c r="E108" s="14">
        <v>500</v>
      </c>
      <c r="F108" s="7" t="s">
        <v>7</v>
      </c>
      <c r="G108" s="108">
        <v>1</v>
      </c>
      <c r="H108" s="7" t="s">
        <v>16</v>
      </c>
      <c r="I108" s="7" t="s">
        <v>7</v>
      </c>
      <c r="J108" s="108">
        <v>2</v>
      </c>
      <c r="K108" s="7" t="s">
        <v>12</v>
      </c>
      <c r="L108" s="36" t="s">
        <v>10</v>
      </c>
      <c r="M108" s="29">
        <f t="shared" ref="M108:M110" si="22">E108*G108*J108</f>
        <v>1000</v>
      </c>
    </row>
    <row r="109" spans="1:13">
      <c r="A109" s="192"/>
      <c r="B109" s="182"/>
      <c r="C109" s="179"/>
      <c r="D109" s="58" t="s">
        <v>300</v>
      </c>
      <c r="E109" s="14">
        <v>20</v>
      </c>
      <c r="F109" s="7" t="s">
        <v>7</v>
      </c>
      <c r="G109" s="108">
        <v>150</v>
      </c>
      <c r="H109" s="7" t="s">
        <v>8</v>
      </c>
      <c r="I109" s="7" t="s">
        <v>7</v>
      </c>
      <c r="J109" s="108">
        <v>1</v>
      </c>
      <c r="K109" s="7" t="s">
        <v>12</v>
      </c>
      <c r="L109" s="36" t="s">
        <v>10</v>
      </c>
      <c r="M109" s="29">
        <f t="shared" si="22"/>
        <v>3000</v>
      </c>
    </row>
    <row r="110" spans="1:13">
      <c r="A110" s="192"/>
      <c r="B110" s="182"/>
      <c r="C110" s="180"/>
      <c r="D110" s="58" t="s">
        <v>301</v>
      </c>
      <c r="E110" s="14">
        <v>600</v>
      </c>
      <c r="F110" s="7" t="s">
        <v>7</v>
      </c>
      <c r="G110" s="108">
        <v>1</v>
      </c>
      <c r="H110" s="7" t="s">
        <v>16</v>
      </c>
      <c r="I110" s="7" t="s">
        <v>7</v>
      </c>
      <c r="J110" s="108">
        <v>2</v>
      </c>
      <c r="K110" s="7" t="s">
        <v>12</v>
      </c>
      <c r="L110" s="36" t="s">
        <v>10</v>
      </c>
      <c r="M110" s="29">
        <f t="shared" si="22"/>
        <v>1200</v>
      </c>
    </row>
    <row r="111" spans="1:13">
      <c r="A111" s="192"/>
      <c r="B111" s="182"/>
      <c r="C111" s="178" t="s">
        <v>191</v>
      </c>
      <c r="D111" s="58" t="s">
        <v>302</v>
      </c>
      <c r="E111" s="14">
        <v>5000</v>
      </c>
      <c r="F111" s="7" t="s">
        <v>7</v>
      </c>
      <c r="G111" s="108">
        <v>1</v>
      </c>
      <c r="H111" s="7" t="s">
        <v>16</v>
      </c>
      <c r="I111" s="7" t="s">
        <v>7</v>
      </c>
      <c r="J111" s="108">
        <v>1</v>
      </c>
      <c r="K111" s="7" t="s">
        <v>12</v>
      </c>
      <c r="L111" s="36" t="s">
        <v>10</v>
      </c>
      <c r="M111" s="29">
        <f t="shared" si="17"/>
        <v>5000</v>
      </c>
    </row>
    <row r="112" spans="1:13">
      <c r="A112" s="192"/>
      <c r="B112" s="182"/>
      <c r="C112" s="179"/>
      <c r="D112" s="58" t="s">
        <v>303</v>
      </c>
      <c r="E112" s="14">
        <v>500</v>
      </c>
      <c r="F112" s="7" t="s">
        <v>7</v>
      </c>
      <c r="G112" s="108">
        <v>1</v>
      </c>
      <c r="H112" s="7" t="s">
        <v>16</v>
      </c>
      <c r="I112" s="7" t="s">
        <v>7</v>
      </c>
      <c r="J112" s="108">
        <v>8</v>
      </c>
      <c r="K112" s="7" t="s">
        <v>12</v>
      </c>
      <c r="L112" s="36" t="s">
        <v>10</v>
      </c>
      <c r="M112" s="29">
        <f t="shared" si="17"/>
        <v>4000</v>
      </c>
    </row>
    <row r="113" spans="1:13">
      <c r="A113" s="192"/>
      <c r="B113" s="182"/>
      <c r="C113" s="179"/>
      <c r="D113" s="58" t="s">
        <v>300</v>
      </c>
      <c r="E113" s="14">
        <v>800</v>
      </c>
      <c r="F113" s="7" t="s">
        <v>7</v>
      </c>
      <c r="G113" s="108">
        <v>1</v>
      </c>
      <c r="H113" s="7" t="s">
        <v>153</v>
      </c>
      <c r="I113" s="7" t="s">
        <v>7</v>
      </c>
      <c r="J113" s="108">
        <v>7</v>
      </c>
      <c r="K113" s="7" t="s">
        <v>253</v>
      </c>
      <c r="L113" s="36" t="s">
        <v>10</v>
      </c>
      <c r="M113" s="29">
        <f t="shared" si="17"/>
        <v>5600</v>
      </c>
    </row>
    <row r="114" spans="1:13">
      <c r="A114" s="192"/>
      <c r="B114" s="182"/>
      <c r="C114" s="180"/>
      <c r="D114" s="58" t="s">
        <v>304</v>
      </c>
      <c r="E114" s="14">
        <v>800</v>
      </c>
      <c r="F114" s="7" t="s">
        <v>7</v>
      </c>
      <c r="G114" s="108">
        <v>1</v>
      </c>
      <c r="H114" s="7" t="s">
        <v>16</v>
      </c>
      <c r="I114" s="7" t="s">
        <v>7</v>
      </c>
      <c r="J114" s="108">
        <v>4</v>
      </c>
      <c r="K114" s="7" t="s">
        <v>8</v>
      </c>
      <c r="L114" s="36" t="s">
        <v>10</v>
      </c>
      <c r="M114" s="29">
        <f t="shared" si="17"/>
        <v>3200</v>
      </c>
    </row>
    <row r="115" spans="1:13">
      <c r="A115" s="192"/>
      <c r="B115" s="182"/>
      <c r="C115" s="178" t="s">
        <v>217</v>
      </c>
      <c r="D115" s="58" t="s">
        <v>305</v>
      </c>
      <c r="E115" s="14">
        <v>5000</v>
      </c>
      <c r="F115" s="7" t="s">
        <v>7</v>
      </c>
      <c r="G115" s="108">
        <v>1</v>
      </c>
      <c r="H115" s="7" t="s">
        <v>16</v>
      </c>
      <c r="I115" s="7" t="s">
        <v>7</v>
      </c>
      <c r="J115" s="108">
        <v>1</v>
      </c>
      <c r="K115" s="7" t="s">
        <v>12</v>
      </c>
      <c r="L115" s="36" t="s">
        <v>10</v>
      </c>
      <c r="M115" s="29">
        <f t="shared" ref="M115:M120" si="23">E115*G115*J115</f>
        <v>5000</v>
      </c>
    </row>
    <row r="116" spans="1:13">
      <c r="A116" s="192"/>
      <c r="B116" s="182"/>
      <c r="C116" s="179"/>
      <c r="D116" s="58" t="s">
        <v>303</v>
      </c>
      <c r="E116" s="14">
        <v>2500</v>
      </c>
      <c r="F116" s="7" t="s">
        <v>7</v>
      </c>
      <c r="G116" s="108">
        <v>1</v>
      </c>
      <c r="H116" s="7" t="s">
        <v>16</v>
      </c>
      <c r="I116" s="7" t="s">
        <v>7</v>
      </c>
      <c r="J116" s="108">
        <v>4</v>
      </c>
      <c r="K116" s="7" t="s">
        <v>12</v>
      </c>
      <c r="L116" s="36" t="s">
        <v>10</v>
      </c>
      <c r="M116" s="29">
        <f t="shared" si="23"/>
        <v>10000</v>
      </c>
    </row>
    <row r="117" spans="1:13">
      <c r="A117" s="192"/>
      <c r="B117" s="182"/>
      <c r="C117" s="179"/>
      <c r="D117" s="58" t="s">
        <v>306</v>
      </c>
      <c r="E117" s="14">
        <v>5000</v>
      </c>
      <c r="F117" s="7" t="s">
        <v>7</v>
      </c>
      <c r="G117" s="108">
        <v>1</v>
      </c>
      <c r="H117" s="7" t="s">
        <v>16</v>
      </c>
      <c r="I117" s="7" t="s">
        <v>7</v>
      </c>
      <c r="J117" s="108">
        <v>1</v>
      </c>
      <c r="K117" s="7" t="s">
        <v>12</v>
      </c>
      <c r="L117" s="36" t="s">
        <v>10</v>
      </c>
      <c r="M117" s="29">
        <f t="shared" ref="M117" si="24">E117*G117*J117</f>
        <v>5000</v>
      </c>
    </row>
    <row r="118" spans="1:13">
      <c r="A118" s="192"/>
      <c r="B118" s="182"/>
      <c r="C118" s="179"/>
      <c r="D118" s="58" t="s">
        <v>300</v>
      </c>
      <c r="E118" s="14">
        <v>40</v>
      </c>
      <c r="F118" s="7" t="s">
        <v>7</v>
      </c>
      <c r="G118" s="108">
        <v>150</v>
      </c>
      <c r="H118" s="7" t="s">
        <v>8</v>
      </c>
      <c r="I118" s="7" t="s">
        <v>7</v>
      </c>
      <c r="J118" s="108">
        <v>1</v>
      </c>
      <c r="K118" s="7" t="s">
        <v>12</v>
      </c>
      <c r="L118" s="36" t="s">
        <v>10</v>
      </c>
      <c r="M118" s="29">
        <f t="shared" si="23"/>
        <v>6000</v>
      </c>
    </row>
    <row r="119" spans="1:13">
      <c r="A119" s="192"/>
      <c r="B119" s="182"/>
      <c r="C119" s="179"/>
      <c r="D119" s="58" t="s">
        <v>307</v>
      </c>
      <c r="E119" s="14">
        <v>40</v>
      </c>
      <c r="F119" s="7" t="s">
        <v>7</v>
      </c>
      <c r="G119" s="108">
        <v>300</v>
      </c>
      <c r="H119" s="7" t="s">
        <v>8</v>
      </c>
      <c r="I119" s="7" t="s">
        <v>7</v>
      </c>
      <c r="J119" s="108">
        <v>1</v>
      </c>
      <c r="K119" s="7" t="s">
        <v>12</v>
      </c>
      <c r="L119" s="36" t="s">
        <v>10</v>
      </c>
      <c r="M119" s="29">
        <f t="shared" ref="M119" si="25">E119*G119*J119</f>
        <v>12000</v>
      </c>
    </row>
    <row r="120" spans="1:13">
      <c r="A120" s="192"/>
      <c r="B120" s="182"/>
      <c r="C120" s="180"/>
      <c r="D120" s="58" t="s">
        <v>304</v>
      </c>
      <c r="E120" s="14">
        <v>20</v>
      </c>
      <c r="F120" s="7" t="s">
        <v>7</v>
      </c>
      <c r="G120" s="108">
        <v>150</v>
      </c>
      <c r="H120" s="7" t="s">
        <v>8</v>
      </c>
      <c r="I120" s="7" t="s">
        <v>7</v>
      </c>
      <c r="J120" s="108">
        <v>1</v>
      </c>
      <c r="K120" s="7" t="s">
        <v>12</v>
      </c>
      <c r="L120" s="36" t="s">
        <v>10</v>
      </c>
      <c r="M120" s="29">
        <f t="shared" si="23"/>
        <v>3000</v>
      </c>
    </row>
    <row r="121" spans="1:13">
      <c r="A121" s="192"/>
      <c r="B121" s="182"/>
      <c r="C121" s="178" t="s">
        <v>203</v>
      </c>
      <c r="D121" s="58" t="s">
        <v>308</v>
      </c>
      <c r="E121" s="14">
        <v>2500</v>
      </c>
      <c r="F121" s="7" t="s">
        <v>7</v>
      </c>
      <c r="G121" s="108">
        <v>1</v>
      </c>
      <c r="H121" s="7" t="s">
        <v>16</v>
      </c>
      <c r="I121" s="7" t="s">
        <v>7</v>
      </c>
      <c r="J121" s="108">
        <v>2</v>
      </c>
      <c r="K121" s="7" t="s">
        <v>12</v>
      </c>
      <c r="L121" s="36" t="s">
        <v>10</v>
      </c>
      <c r="M121" s="29">
        <f t="shared" ref="M121" si="26">E121*G121*J121</f>
        <v>5000</v>
      </c>
    </row>
    <row r="122" spans="1:13">
      <c r="A122" s="192"/>
      <c r="B122" s="182"/>
      <c r="C122" s="180"/>
      <c r="D122" s="58" t="s">
        <v>309</v>
      </c>
      <c r="E122" s="14">
        <v>250</v>
      </c>
      <c r="F122" s="7" t="s">
        <v>7</v>
      </c>
      <c r="G122" s="108">
        <v>15</v>
      </c>
      <c r="H122" s="7" t="s">
        <v>72</v>
      </c>
      <c r="I122" s="7" t="s">
        <v>7</v>
      </c>
      <c r="J122" s="108">
        <v>2</v>
      </c>
      <c r="K122" s="7" t="s">
        <v>254</v>
      </c>
      <c r="L122" s="36" t="s">
        <v>10</v>
      </c>
      <c r="M122" s="29">
        <f>E122*G122*J122</f>
        <v>7500</v>
      </c>
    </row>
    <row r="123" spans="1:13" s="8" customFormat="1">
      <c r="A123" s="192"/>
      <c r="B123" s="182"/>
      <c r="C123" s="178" t="s">
        <v>204</v>
      </c>
      <c r="D123" s="58" t="s">
        <v>310</v>
      </c>
      <c r="E123" s="14">
        <v>25000</v>
      </c>
      <c r="F123" s="7" t="s">
        <v>7</v>
      </c>
      <c r="G123" s="108">
        <v>1</v>
      </c>
      <c r="H123" s="7" t="s">
        <v>36</v>
      </c>
      <c r="I123" s="7" t="s">
        <v>7</v>
      </c>
      <c r="J123" s="108">
        <v>1</v>
      </c>
      <c r="K123" s="7" t="s">
        <v>23</v>
      </c>
      <c r="L123" s="36" t="s">
        <v>10</v>
      </c>
      <c r="M123" s="29">
        <f t="shared" si="17"/>
        <v>25000</v>
      </c>
    </row>
    <row r="124" spans="1:13">
      <c r="A124" s="192"/>
      <c r="B124" s="182"/>
      <c r="C124" s="180"/>
      <c r="D124" s="58" t="s">
        <v>309</v>
      </c>
      <c r="E124" s="14">
        <v>1500</v>
      </c>
      <c r="F124" s="7" t="s">
        <v>7</v>
      </c>
      <c r="G124" s="108">
        <v>20</v>
      </c>
      <c r="H124" s="7" t="s">
        <v>202</v>
      </c>
      <c r="I124" s="7" t="s">
        <v>7</v>
      </c>
      <c r="J124" s="108">
        <v>1</v>
      </c>
      <c r="K124" s="7" t="s">
        <v>12</v>
      </c>
      <c r="L124" s="36" t="s">
        <v>10</v>
      </c>
      <c r="M124" s="29">
        <f t="shared" si="17"/>
        <v>30000</v>
      </c>
    </row>
    <row r="125" spans="1:13">
      <c r="A125" s="192"/>
      <c r="B125" s="182"/>
      <c r="C125" s="178" t="s">
        <v>273</v>
      </c>
      <c r="D125" s="58" t="s">
        <v>311</v>
      </c>
      <c r="E125" s="14">
        <v>3000</v>
      </c>
      <c r="F125" s="7" t="s">
        <v>274</v>
      </c>
      <c r="G125" s="108">
        <v>1</v>
      </c>
      <c r="H125" s="7" t="s">
        <v>275</v>
      </c>
      <c r="I125" s="7" t="s">
        <v>274</v>
      </c>
      <c r="J125" s="108">
        <v>1</v>
      </c>
      <c r="K125" s="7" t="s">
        <v>276</v>
      </c>
      <c r="L125" s="36" t="s">
        <v>277</v>
      </c>
      <c r="M125" s="29">
        <f t="shared" ref="M125" si="27">E125*G125*J125</f>
        <v>3000</v>
      </c>
    </row>
    <row r="126" spans="1:13">
      <c r="A126" s="192"/>
      <c r="B126" s="182"/>
      <c r="C126" s="179"/>
      <c r="D126" s="58" t="s">
        <v>312</v>
      </c>
      <c r="E126" s="14">
        <v>100</v>
      </c>
      <c r="F126" s="7" t="s">
        <v>7</v>
      </c>
      <c r="G126" s="108">
        <v>2</v>
      </c>
      <c r="H126" s="7" t="s">
        <v>12</v>
      </c>
      <c r="I126" s="7" t="s">
        <v>7</v>
      </c>
      <c r="J126" s="108">
        <v>20</v>
      </c>
      <c r="K126" s="7" t="s">
        <v>270</v>
      </c>
      <c r="L126" s="36" t="s">
        <v>10</v>
      </c>
      <c r="M126" s="29">
        <f t="shared" ref="M126" si="28">E126*G126*J126</f>
        <v>4000</v>
      </c>
    </row>
    <row r="127" spans="1:13">
      <c r="A127" s="192"/>
      <c r="B127" s="182"/>
      <c r="C127" s="179"/>
      <c r="D127" s="58" t="s">
        <v>313</v>
      </c>
      <c r="E127" s="14">
        <v>100</v>
      </c>
      <c r="F127" s="7" t="s">
        <v>7</v>
      </c>
      <c r="G127" s="108">
        <v>2</v>
      </c>
      <c r="H127" s="7" t="s">
        <v>12</v>
      </c>
      <c r="I127" s="7" t="s">
        <v>7</v>
      </c>
      <c r="J127" s="108">
        <v>20</v>
      </c>
      <c r="K127" s="7" t="s">
        <v>270</v>
      </c>
      <c r="L127" s="36" t="s">
        <v>10</v>
      </c>
      <c r="M127" s="29">
        <f t="shared" ref="M127" si="29">E127*G127*J127</f>
        <v>4000</v>
      </c>
    </row>
    <row r="128" spans="1:13">
      <c r="A128" s="192"/>
      <c r="B128" s="182"/>
      <c r="C128" s="180"/>
      <c r="D128" s="58" t="s">
        <v>314</v>
      </c>
      <c r="E128" s="14">
        <v>50</v>
      </c>
      <c r="F128" s="7" t="s">
        <v>7</v>
      </c>
      <c r="G128" s="108">
        <v>2</v>
      </c>
      <c r="H128" s="7" t="s">
        <v>12</v>
      </c>
      <c r="I128" s="7" t="s">
        <v>7</v>
      </c>
      <c r="J128" s="108">
        <v>20</v>
      </c>
      <c r="K128" s="7" t="s">
        <v>270</v>
      </c>
      <c r="L128" s="36" t="s">
        <v>10</v>
      </c>
      <c r="M128" s="29">
        <f t="shared" ref="M128" si="30">E128*G128*J128</f>
        <v>2000</v>
      </c>
    </row>
    <row r="129" spans="1:13">
      <c r="A129" s="192"/>
      <c r="B129" s="182"/>
      <c r="C129" s="135" t="s">
        <v>272</v>
      </c>
      <c r="D129" s="58" t="s">
        <v>311</v>
      </c>
      <c r="E129" s="14">
        <v>3000</v>
      </c>
      <c r="F129" s="7" t="s">
        <v>7</v>
      </c>
      <c r="G129" s="108">
        <v>1</v>
      </c>
      <c r="H129" s="7" t="s">
        <v>16</v>
      </c>
      <c r="I129" s="7" t="s">
        <v>7</v>
      </c>
      <c r="J129" s="108">
        <v>1</v>
      </c>
      <c r="K129" s="7" t="s">
        <v>12</v>
      </c>
      <c r="L129" s="36" t="s">
        <v>10</v>
      </c>
      <c r="M129" s="29">
        <f t="shared" si="17"/>
        <v>3000</v>
      </c>
    </row>
    <row r="130" spans="1:13">
      <c r="A130" s="192"/>
      <c r="B130" s="182"/>
      <c r="C130" s="140" t="s">
        <v>280</v>
      </c>
      <c r="D130" s="58" t="s">
        <v>315</v>
      </c>
      <c r="E130" s="14">
        <v>50</v>
      </c>
      <c r="F130" s="7" t="s">
        <v>7</v>
      </c>
      <c r="G130" s="108">
        <v>20</v>
      </c>
      <c r="H130" s="7" t="s">
        <v>270</v>
      </c>
      <c r="I130" s="7" t="s">
        <v>7</v>
      </c>
      <c r="J130" s="108">
        <v>1</v>
      </c>
      <c r="K130" s="7" t="s">
        <v>275</v>
      </c>
      <c r="L130" s="36" t="s">
        <v>10</v>
      </c>
      <c r="M130" s="29">
        <f t="shared" ref="M130:M133" si="31">E130*G130*J130</f>
        <v>1000</v>
      </c>
    </row>
    <row r="131" spans="1:13">
      <c r="A131" s="192"/>
      <c r="B131" s="182"/>
      <c r="C131" s="141"/>
      <c r="D131" s="58" t="s">
        <v>316</v>
      </c>
      <c r="E131" s="14">
        <v>1000</v>
      </c>
      <c r="F131" s="7" t="s">
        <v>7</v>
      </c>
      <c r="G131" s="108">
        <v>1</v>
      </c>
      <c r="H131" s="7" t="s">
        <v>16</v>
      </c>
      <c r="I131" s="7" t="s">
        <v>7</v>
      </c>
      <c r="J131" s="108">
        <v>1</v>
      </c>
      <c r="K131" s="7" t="s">
        <v>281</v>
      </c>
      <c r="L131" s="36" t="s">
        <v>10</v>
      </c>
      <c r="M131" s="29">
        <f t="shared" si="31"/>
        <v>1000</v>
      </c>
    </row>
    <row r="132" spans="1:13">
      <c r="A132" s="192"/>
      <c r="B132" s="182"/>
      <c r="C132" s="141"/>
      <c r="D132" s="58" t="s">
        <v>317</v>
      </c>
      <c r="E132" s="14">
        <v>1000</v>
      </c>
      <c r="F132" s="7" t="s">
        <v>7</v>
      </c>
      <c r="G132" s="108">
        <v>1</v>
      </c>
      <c r="H132" s="7" t="s">
        <v>16</v>
      </c>
      <c r="I132" s="7" t="s">
        <v>7</v>
      </c>
      <c r="J132" s="108">
        <v>1</v>
      </c>
      <c r="K132" s="7" t="s">
        <v>281</v>
      </c>
      <c r="L132" s="36" t="s">
        <v>10</v>
      </c>
      <c r="M132" s="29">
        <f t="shared" si="31"/>
        <v>1000</v>
      </c>
    </row>
    <row r="133" spans="1:13">
      <c r="A133" s="192"/>
      <c r="B133" s="182"/>
      <c r="C133" s="142"/>
      <c r="D133" s="58" t="s">
        <v>318</v>
      </c>
      <c r="E133" s="14">
        <v>2000</v>
      </c>
      <c r="F133" s="7" t="s">
        <v>7</v>
      </c>
      <c r="G133" s="108">
        <v>1</v>
      </c>
      <c r="H133" s="7" t="s">
        <v>16</v>
      </c>
      <c r="I133" s="7" t="s">
        <v>7</v>
      </c>
      <c r="J133" s="108">
        <v>1</v>
      </c>
      <c r="K133" s="7" t="s">
        <v>276</v>
      </c>
      <c r="L133" s="36" t="s">
        <v>10</v>
      </c>
      <c r="M133" s="29">
        <f t="shared" si="31"/>
        <v>2000</v>
      </c>
    </row>
    <row r="134" spans="1:13" ht="15.75" customHeight="1">
      <c r="A134" s="192"/>
      <c r="B134" s="182"/>
      <c r="C134" s="178" t="s">
        <v>245</v>
      </c>
      <c r="D134" s="58" t="s">
        <v>319</v>
      </c>
      <c r="E134" s="14">
        <v>50</v>
      </c>
      <c r="F134" s="7" t="s">
        <v>7</v>
      </c>
      <c r="G134" s="108">
        <v>150</v>
      </c>
      <c r="H134" s="7" t="s">
        <v>8</v>
      </c>
      <c r="I134" s="7" t="s">
        <v>7</v>
      </c>
      <c r="J134" s="108">
        <v>1</v>
      </c>
      <c r="K134" s="7" t="s">
        <v>12</v>
      </c>
      <c r="L134" s="36" t="s">
        <v>10</v>
      </c>
      <c r="M134" s="29">
        <f t="shared" si="17"/>
        <v>7500</v>
      </c>
    </row>
    <row r="135" spans="1:13" ht="15.75" customHeight="1">
      <c r="A135" s="192"/>
      <c r="B135" s="182"/>
      <c r="C135" s="179"/>
      <c r="D135" s="58" t="s">
        <v>320</v>
      </c>
      <c r="E135" s="14">
        <v>700</v>
      </c>
      <c r="F135" s="7" t="s">
        <v>7</v>
      </c>
      <c r="G135" s="108">
        <v>7</v>
      </c>
      <c r="H135" s="7" t="s">
        <v>255</v>
      </c>
      <c r="I135" s="7" t="s">
        <v>7</v>
      </c>
      <c r="J135" s="108">
        <v>1</v>
      </c>
      <c r="K135" s="7" t="s">
        <v>12</v>
      </c>
      <c r="L135" s="36" t="s">
        <v>10</v>
      </c>
      <c r="M135" s="29">
        <f t="shared" si="17"/>
        <v>4900</v>
      </c>
    </row>
    <row r="136" spans="1:13" ht="15.75" customHeight="1">
      <c r="A136" s="192"/>
      <c r="B136" s="182"/>
      <c r="C136" s="179"/>
      <c r="D136" s="58" t="s">
        <v>321</v>
      </c>
      <c r="E136" s="14">
        <v>10000</v>
      </c>
      <c r="F136" s="7" t="s">
        <v>7</v>
      </c>
      <c r="G136" s="108">
        <v>1</v>
      </c>
      <c r="H136" s="7" t="s">
        <v>16</v>
      </c>
      <c r="I136" s="7" t="s">
        <v>7</v>
      </c>
      <c r="J136" s="108">
        <v>1</v>
      </c>
      <c r="K136" s="7" t="s">
        <v>12</v>
      </c>
      <c r="L136" s="36" t="s">
        <v>10</v>
      </c>
      <c r="M136" s="29">
        <f t="shared" si="17"/>
        <v>10000</v>
      </c>
    </row>
    <row r="137" spans="1:13" ht="15.75" customHeight="1">
      <c r="A137" s="192"/>
      <c r="B137" s="182"/>
      <c r="C137" s="179"/>
      <c r="D137" s="58" t="s">
        <v>322</v>
      </c>
      <c r="E137" s="14">
        <v>5000</v>
      </c>
      <c r="F137" s="7" t="s">
        <v>7</v>
      </c>
      <c r="G137" s="108">
        <v>1</v>
      </c>
      <c r="H137" s="7" t="s">
        <v>16</v>
      </c>
      <c r="I137" s="7" t="s">
        <v>7</v>
      </c>
      <c r="J137" s="108">
        <v>1</v>
      </c>
      <c r="K137" s="7" t="s">
        <v>12</v>
      </c>
      <c r="L137" s="36" t="s">
        <v>10</v>
      </c>
      <c r="M137" s="29">
        <f>E137*G137*J137</f>
        <v>5000</v>
      </c>
    </row>
    <row r="138" spans="1:13" ht="15.75" customHeight="1">
      <c r="A138" s="192"/>
      <c r="B138" s="182"/>
      <c r="C138" s="179"/>
      <c r="D138" s="58" t="s">
        <v>323</v>
      </c>
      <c r="E138" s="14">
        <v>150</v>
      </c>
      <c r="F138" s="7" t="s">
        <v>7</v>
      </c>
      <c r="G138" s="108">
        <v>20</v>
      </c>
      <c r="H138" s="7" t="s">
        <v>8</v>
      </c>
      <c r="I138" s="7" t="s">
        <v>7</v>
      </c>
      <c r="J138" s="108">
        <v>1</v>
      </c>
      <c r="K138" s="7" t="s">
        <v>12</v>
      </c>
      <c r="L138" s="36" t="s">
        <v>10</v>
      </c>
      <c r="M138" s="29">
        <f>E138*G138*J138</f>
        <v>3000</v>
      </c>
    </row>
    <row r="139" spans="1:13" ht="15.75" customHeight="1">
      <c r="A139" s="192"/>
      <c r="B139" s="182"/>
      <c r="C139" s="179"/>
      <c r="D139" s="58" t="s">
        <v>324</v>
      </c>
      <c r="E139" s="14">
        <v>8500</v>
      </c>
      <c r="F139" s="7" t="s">
        <v>7</v>
      </c>
      <c r="G139" s="108">
        <v>1</v>
      </c>
      <c r="H139" s="7" t="s">
        <v>16</v>
      </c>
      <c r="I139" s="7" t="s">
        <v>7</v>
      </c>
      <c r="J139" s="108">
        <v>1</v>
      </c>
      <c r="K139" s="7" t="s">
        <v>12</v>
      </c>
      <c r="L139" s="36" t="s">
        <v>10</v>
      </c>
      <c r="M139" s="29">
        <f t="shared" si="17"/>
        <v>8500</v>
      </c>
    </row>
    <row r="140" spans="1:13" ht="15.75" customHeight="1">
      <c r="A140" s="192"/>
      <c r="B140" s="182"/>
      <c r="C140" s="180"/>
      <c r="D140" s="58" t="s">
        <v>325</v>
      </c>
      <c r="E140" s="14">
        <v>150</v>
      </c>
      <c r="F140" s="7" t="s">
        <v>7</v>
      </c>
      <c r="G140" s="108">
        <v>20</v>
      </c>
      <c r="H140" s="7" t="s">
        <v>8</v>
      </c>
      <c r="I140" s="7" t="s">
        <v>7</v>
      </c>
      <c r="J140" s="108">
        <v>1</v>
      </c>
      <c r="K140" s="7" t="s">
        <v>12</v>
      </c>
      <c r="L140" s="36" t="s">
        <v>10</v>
      </c>
      <c r="M140" s="29">
        <f t="shared" si="17"/>
        <v>3000</v>
      </c>
    </row>
    <row r="141" spans="1:13" ht="15.75" customHeight="1">
      <c r="A141" s="192"/>
      <c r="B141" s="182"/>
      <c r="C141" s="178" t="s">
        <v>207</v>
      </c>
      <c r="D141" s="58" t="s">
        <v>326</v>
      </c>
      <c r="E141" s="14">
        <v>25</v>
      </c>
      <c r="F141" s="7" t="s">
        <v>7</v>
      </c>
      <c r="G141" s="108">
        <v>200</v>
      </c>
      <c r="H141" s="7" t="s">
        <v>250</v>
      </c>
      <c r="I141" s="7" t="s">
        <v>7</v>
      </c>
      <c r="J141" s="108">
        <v>1</v>
      </c>
      <c r="K141" s="7" t="s">
        <v>12</v>
      </c>
      <c r="L141" s="36" t="s">
        <v>10</v>
      </c>
      <c r="M141" s="29">
        <f t="shared" ref="M141" si="32">E141*G141*J141</f>
        <v>5000</v>
      </c>
    </row>
    <row r="142" spans="1:13" ht="15.75" customHeight="1">
      <c r="A142" s="192"/>
      <c r="B142" s="182"/>
      <c r="C142" s="179"/>
      <c r="D142" s="58" t="s">
        <v>320</v>
      </c>
      <c r="E142" s="14">
        <v>5000</v>
      </c>
      <c r="F142" s="7" t="s">
        <v>7</v>
      </c>
      <c r="G142" s="108">
        <v>1</v>
      </c>
      <c r="H142" s="7" t="s">
        <v>16</v>
      </c>
      <c r="I142" s="7" t="s">
        <v>7</v>
      </c>
      <c r="J142" s="108">
        <v>1</v>
      </c>
      <c r="K142" s="7" t="s">
        <v>12</v>
      </c>
      <c r="L142" s="36" t="s">
        <v>10</v>
      </c>
      <c r="M142" s="29">
        <f t="shared" ref="M142:M146" si="33">E142*G142*J142</f>
        <v>5000</v>
      </c>
    </row>
    <row r="143" spans="1:13" ht="15.75" customHeight="1">
      <c r="A143" s="192"/>
      <c r="B143" s="182"/>
      <c r="C143" s="179"/>
      <c r="D143" s="58" t="s">
        <v>321</v>
      </c>
      <c r="E143" s="14">
        <v>5000</v>
      </c>
      <c r="F143" s="7" t="s">
        <v>7</v>
      </c>
      <c r="G143" s="108">
        <v>1</v>
      </c>
      <c r="H143" s="7" t="s">
        <v>16</v>
      </c>
      <c r="I143" s="7" t="s">
        <v>7</v>
      </c>
      <c r="J143" s="108">
        <v>2</v>
      </c>
      <c r="K143" s="7" t="s">
        <v>12</v>
      </c>
      <c r="L143" s="36" t="s">
        <v>10</v>
      </c>
      <c r="M143" s="29">
        <f t="shared" ref="M143" si="34">E143*G143*J143</f>
        <v>10000</v>
      </c>
    </row>
    <row r="144" spans="1:13" ht="15.75" customHeight="1">
      <c r="A144" s="192"/>
      <c r="B144" s="182"/>
      <c r="C144" s="179"/>
      <c r="D144" s="58" t="s">
        <v>327</v>
      </c>
      <c r="E144" s="14">
        <v>5000</v>
      </c>
      <c r="F144" s="7" t="s">
        <v>7</v>
      </c>
      <c r="G144" s="108">
        <v>1</v>
      </c>
      <c r="H144" s="7" t="s">
        <v>16</v>
      </c>
      <c r="I144" s="7" t="s">
        <v>7</v>
      </c>
      <c r="J144" s="108">
        <v>1</v>
      </c>
      <c r="K144" s="7" t="s">
        <v>12</v>
      </c>
      <c r="L144" s="36" t="s">
        <v>10</v>
      </c>
      <c r="M144" s="29">
        <f t="shared" ref="M144" si="35">E144*G144*J144</f>
        <v>5000</v>
      </c>
    </row>
    <row r="145" spans="1:13" ht="15.75" customHeight="1">
      <c r="A145" s="192"/>
      <c r="B145" s="182"/>
      <c r="C145" s="179"/>
      <c r="D145" s="23" t="s">
        <v>150</v>
      </c>
      <c r="E145" s="14">
        <v>5000</v>
      </c>
      <c r="F145" s="7" t="s">
        <v>7</v>
      </c>
      <c r="G145" s="108">
        <v>1</v>
      </c>
      <c r="H145" s="7" t="s">
        <v>16</v>
      </c>
      <c r="I145" s="7" t="s">
        <v>7</v>
      </c>
      <c r="J145" s="108">
        <v>1</v>
      </c>
      <c r="K145" s="7" t="s">
        <v>12</v>
      </c>
      <c r="L145" s="36" t="s">
        <v>10</v>
      </c>
      <c r="M145" s="29">
        <f t="shared" si="33"/>
        <v>5000</v>
      </c>
    </row>
    <row r="146" spans="1:13" ht="15.75" customHeight="1">
      <c r="A146" s="192"/>
      <c r="B146" s="182"/>
      <c r="C146" s="179"/>
      <c r="D146" s="23" t="s">
        <v>164</v>
      </c>
      <c r="E146" s="14">
        <v>150</v>
      </c>
      <c r="F146" s="7" t="s">
        <v>7</v>
      </c>
      <c r="G146" s="108">
        <v>25</v>
      </c>
      <c r="H146" s="7" t="s">
        <v>8</v>
      </c>
      <c r="I146" s="7" t="s">
        <v>7</v>
      </c>
      <c r="J146" s="108">
        <v>1</v>
      </c>
      <c r="K146" s="7" t="s">
        <v>12</v>
      </c>
      <c r="L146" s="36" t="s">
        <v>10</v>
      </c>
      <c r="M146" s="29">
        <f t="shared" si="33"/>
        <v>3750</v>
      </c>
    </row>
    <row r="147" spans="1:13" ht="15.75" customHeight="1">
      <c r="A147" s="192"/>
      <c r="B147" s="182"/>
      <c r="C147" s="179"/>
      <c r="D147" s="114" t="s">
        <v>322</v>
      </c>
      <c r="E147" s="14">
        <v>3000</v>
      </c>
      <c r="F147" s="7" t="s">
        <v>7</v>
      </c>
      <c r="G147" s="108">
        <v>1</v>
      </c>
      <c r="H147" s="7" t="s">
        <v>16</v>
      </c>
      <c r="I147" s="7" t="s">
        <v>7</v>
      </c>
      <c r="J147" s="108">
        <v>2</v>
      </c>
      <c r="K147" s="7" t="s">
        <v>12</v>
      </c>
      <c r="L147" s="36" t="s">
        <v>10</v>
      </c>
      <c r="M147" s="29">
        <f>E147*G147*J147</f>
        <v>6000</v>
      </c>
    </row>
    <row r="148" spans="1:13" ht="15.75" customHeight="1">
      <c r="A148" s="192"/>
      <c r="B148" s="182"/>
      <c r="C148" s="179"/>
      <c r="D148" s="114" t="s">
        <v>323</v>
      </c>
      <c r="E148" s="14">
        <v>150</v>
      </c>
      <c r="F148" s="7" t="s">
        <v>7</v>
      </c>
      <c r="G148" s="108">
        <v>25</v>
      </c>
      <c r="H148" s="7" t="s">
        <v>8</v>
      </c>
      <c r="I148" s="7" t="s">
        <v>7</v>
      </c>
      <c r="J148" s="108">
        <v>2</v>
      </c>
      <c r="K148" s="7" t="s">
        <v>12</v>
      </c>
      <c r="L148" s="36" t="s">
        <v>10</v>
      </c>
      <c r="M148" s="29">
        <f>E148*G148*J148</f>
        <v>7500</v>
      </c>
    </row>
    <row r="149" spans="1:13" ht="15.75" customHeight="1">
      <c r="A149" s="192"/>
      <c r="B149" s="182"/>
      <c r="C149" s="179"/>
      <c r="D149" s="114" t="s">
        <v>330</v>
      </c>
      <c r="E149" s="14">
        <v>5000</v>
      </c>
      <c r="F149" s="7" t="s">
        <v>7</v>
      </c>
      <c r="G149" s="108">
        <v>1</v>
      </c>
      <c r="H149" s="7" t="s">
        <v>16</v>
      </c>
      <c r="I149" s="7" t="s">
        <v>7</v>
      </c>
      <c r="J149" s="108">
        <v>2</v>
      </c>
      <c r="K149" s="7" t="s">
        <v>12</v>
      </c>
      <c r="L149" s="36" t="s">
        <v>10</v>
      </c>
      <c r="M149" s="29">
        <f t="shared" ref="M149" si="36">E149*G149*J149</f>
        <v>10000</v>
      </c>
    </row>
    <row r="150" spans="1:13" ht="15.75" customHeight="1">
      <c r="A150" s="192"/>
      <c r="B150" s="182"/>
      <c r="C150" s="180"/>
      <c r="D150" s="114" t="s">
        <v>331</v>
      </c>
      <c r="E150" s="14">
        <v>2500</v>
      </c>
      <c r="F150" s="7" t="s">
        <v>7</v>
      </c>
      <c r="G150" s="108">
        <v>1</v>
      </c>
      <c r="H150" s="7" t="s">
        <v>16</v>
      </c>
      <c r="I150" s="7" t="s">
        <v>7</v>
      </c>
      <c r="J150" s="108">
        <v>4</v>
      </c>
      <c r="K150" s="7" t="s">
        <v>12</v>
      </c>
      <c r="L150" s="36" t="s">
        <v>10</v>
      </c>
      <c r="M150" s="29">
        <f>E150*G150*J150</f>
        <v>10000</v>
      </c>
    </row>
    <row r="151" spans="1:13" ht="15.75" customHeight="1">
      <c r="A151" s="192"/>
      <c r="B151" s="182"/>
      <c r="C151" s="112" t="s">
        <v>282</v>
      </c>
      <c r="D151" s="114" t="s">
        <v>332</v>
      </c>
      <c r="E151" s="14">
        <v>500</v>
      </c>
      <c r="F151" s="7" t="s">
        <v>7</v>
      </c>
      <c r="G151" s="108">
        <v>1</v>
      </c>
      <c r="H151" s="7" t="s">
        <v>16</v>
      </c>
      <c r="I151" s="7" t="s">
        <v>7</v>
      </c>
      <c r="J151" s="108">
        <v>2</v>
      </c>
      <c r="K151" s="7" t="s">
        <v>12</v>
      </c>
      <c r="L151" s="36" t="s">
        <v>10</v>
      </c>
      <c r="M151" s="29">
        <f>E151*G151*J151</f>
        <v>1000</v>
      </c>
    </row>
    <row r="152" spans="1:13" ht="15.75" customHeight="1">
      <c r="A152" s="192"/>
      <c r="B152" s="182"/>
      <c r="C152" s="69" t="s">
        <v>225</v>
      </c>
      <c r="D152" s="114" t="s">
        <v>332</v>
      </c>
      <c r="E152" s="14">
        <v>500</v>
      </c>
      <c r="F152" s="7" t="s">
        <v>7</v>
      </c>
      <c r="G152" s="108">
        <v>7</v>
      </c>
      <c r="H152" s="7" t="s">
        <v>71</v>
      </c>
      <c r="I152" s="7" t="s">
        <v>7</v>
      </c>
      <c r="J152" s="108">
        <v>2</v>
      </c>
      <c r="K152" s="7" t="s">
        <v>12</v>
      </c>
      <c r="L152" s="36" t="s">
        <v>10</v>
      </c>
      <c r="M152" s="29">
        <f>E152*G152*J152</f>
        <v>7000</v>
      </c>
    </row>
    <row r="153" spans="1:13" ht="15.75" customHeight="1">
      <c r="A153" s="192"/>
      <c r="B153" s="182"/>
      <c r="C153" s="178" t="s">
        <v>283</v>
      </c>
      <c r="D153" s="114" t="s">
        <v>333</v>
      </c>
      <c r="E153" s="14">
        <v>150</v>
      </c>
      <c r="F153" s="7" t="s">
        <v>7</v>
      </c>
      <c r="G153" s="108">
        <v>20</v>
      </c>
      <c r="H153" s="7" t="s">
        <v>270</v>
      </c>
      <c r="I153" s="7" t="s">
        <v>7</v>
      </c>
      <c r="J153" s="108">
        <v>1</v>
      </c>
      <c r="K153" s="7" t="s">
        <v>12</v>
      </c>
      <c r="L153" s="36" t="s">
        <v>10</v>
      </c>
      <c r="M153" s="29">
        <f t="shared" ref="M153:M154" si="37">E153*G153*J153</f>
        <v>3000</v>
      </c>
    </row>
    <row r="154" spans="1:13" ht="15.75" customHeight="1">
      <c r="A154" s="192"/>
      <c r="B154" s="182"/>
      <c r="C154" s="180"/>
      <c r="D154" s="114" t="s">
        <v>334</v>
      </c>
      <c r="E154" s="14">
        <v>30</v>
      </c>
      <c r="F154" s="7" t="s">
        <v>7</v>
      </c>
      <c r="G154" s="108">
        <v>50</v>
      </c>
      <c r="H154" s="7" t="s">
        <v>284</v>
      </c>
      <c r="I154" s="7" t="s">
        <v>7</v>
      </c>
      <c r="J154" s="108">
        <v>1</v>
      </c>
      <c r="K154" s="7" t="s">
        <v>12</v>
      </c>
      <c r="L154" s="36" t="s">
        <v>10</v>
      </c>
      <c r="M154" s="29">
        <f t="shared" si="37"/>
        <v>1500</v>
      </c>
    </row>
    <row r="155" spans="1:13" ht="15" customHeight="1">
      <c r="A155" s="192"/>
      <c r="B155" s="182"/>
      <c r="C155" s="187" t="s">
        <v>205</v>
      </c>
      <c r="D155" s="114" t="s">
        <v>335</v>
      </c>
      <c r="E155" s="14">
        <v>100</v>
      </c>
      <c r="F155" s="7" t="s">
        <v>7</v>
      </c>
      <c r="G155" s="108">
        <v>25</v>
      </c>
      <c r="H155" s="7" t="s">
        <v>8</v>
      </c>
      <c r="I155" s="7" t="s">
        <v>7</v>
      </c>
      <c r="J155" s="108">
        <v>1</v>
      </c>
      <c r="K155" s="7" t="s">
        <v>12</v>
      </c>
      <c r="L155" s="36" t="s">
        <v>10</v>
      </c>
      <c r="M155" s="29">
        <f t="shared" si="17"/>
        <v>2500</v>
      </c>
    </row>
    <row r="156" spans="1:13" ht="15" customHeight="1">
      <c r="A156" s="192"/>
      <c r="B156" s="182"/>
      <c r="C156" s="187"/>
      <c r="D156" s="114" t="s">
        <v>336</v>
      </c>
      <c r="E156" s="14">
        <v>40</v>
      </c>
      <c r="F156" s="7" t="s">
        <v>7</v>
      </c>
      <c r="G156" s="108">
        <v>25</v>
      </c>
      <c r="H156" s="7" t="s">
        <v>8</v>
      </c>
      <c r="I156" s="7" t="s">
        <v>7</v>
      </c>
      <c r="J156" s="108">
        <v>1</v>
      </c>
      <c r="K156" s="7" t="s">
        <v>12</v>
      </c>
      <c r="L156" s="36" t="s">
        <v>10</v>
      </c>
      <c r="M156" s="29">
        <f t="shared" ref="M156" si="38">E156*G156*J156</f>
        <v>1000</v>
      </c>
    </row>
    <row r="157" spans="1:13" ht="15" customHeight="1">
      <c r="A157" s="192"/>
      <c r="B157" s="182"/>
      <c r="C157" s="187"/>
      <c r="D157" s="114" t="s">
        <v>337</v>
      </c>
      <c r="E157" s="14">
        <v>30</v>
      </c>
      <c r="F157" s="7" t="s">
        <v>7</v>
      </c>
      <c r="G157" s="108">
        <v>500</v>
      </c>
      <c r="H157" s="7" t="s">
        <v>75</v>
      </c>
      <c r="I157" s="7" t="s">
        <v>7</v>
      </c>
      <c r="J157" s="108">
        <v>1</v>
      </c>
      <c r="K157" s="7" t="s">
        <v>12</v>
      </c>
      <c r="L157" s="36" t="s">
        <v>10</v>
      </c>
      <c r="M157" s="29">
        <f t="shared" si="17"/>
        <v>15000</v>
      </c>
    </row>
    <row r="158" spans="1:13" ht="15" customHeight="1">
      <c r="A158" s="192"/>
      <c r="B158" s="182"/>
      <c r="C158" s="111" t="s">
        <v>285</v>
      </c>
      <c r="D158" s="114" t="s">
        <v>338</v>
      </c>
      <c r="E158" s="14">
        <v>150</v>
      </c>
      <c r="F158" s="7" t="s">
        <v>274</v>
      </c>
      <c r="G158" s="108">
        <v>20</v>
      </c>
      <c r="H158" s="7" t="s">
        <v>286</v>
      </c>
      <c r="I158" s="7" t="s">
        <v>274</v>
      </c>
      <c r="J158" s="108">
        <v>1</v>
      </c>
      <c r="K158" s="7" t="s">
        <v>276</v>
      </c>
      <c r="L158" s="36" t="s">
        <v>411</v>
      </c>
      <c r="M158" s="29">
        <f t="shared" si="17"/>
        <v>3000</v>
      </c>
    </row>
    <row r="159" spans="1:13" ht="15" customHeight="1">
      <c r="A159" s="192"/>
      <c r="B159" s="182"/>
      <c r="C159" s="66" t="s">
        <v>212</v>
      </c>
      <c r="D159" s="114" t="s">
        <v>339</v>
      </c>
      <c r="E159" s="14">
        <v>500</v>
      </c>
      <c r="F159" s="7" t="s">
        <v>7</v>
      </c>
      <c r="G159" s="108">
        <v>20</v>
      </c>
      <c r="H159" s="7" t="s">
        <v>8</v>
      </c>
      <c r="I159" s="7" t="s">
        <v>7</v>
      </c>
      <c r="J159" s="108">
        <v>1</v>
      </c>
      <c r="K159" s="7" t="s">
        <v>12</v>
      </c>
      <c r="L159" s="36" t="s">
        <v>10</v>
      </c>
      <c r="M159" s="29">
        <f t="shared" ref="M159" si="39">E159*G159*J159</f>
        <v>10000</v>
      </c>
    </row>
    <row r="160" spans="1:13" ht="15" customHeight="1">
      <c r="A160" s="192"/>
      <c r="B160" s="182"/>
      <c r="C160" s="178" t="s">
        <v>213</v>
      </c>
      <c r="D160" s="114" t="s">
        <v>340</v>
      </c>
      <c r="E160" s="14">
        <v>13000</v>
      </c>
      <c r="F160" s="7" t="s">
        <v>7</v>
      </c>
      <c r="G160" s="108">
        <v>1</v>
      </c>
      <c r="H160" s="7" t="s">
        <v>16</v>
      </c>
      <c r="I160" s="7" t="s">
        <v>7</v>
      </c>
      <c r="J160" s="108">
        <v>1</v>
      </c>
      <c r="K160" s="7" t="s">
        <v>12</v>
      </c>
      <c r="L160" s="36" t="s">
        <v>10</v>
      </c>
      <c r="M160" s="29">
        <f t="shared" si="17"/>
        <v>13000</v>
      </c>
    </row>
    <row r="161" spans="1:13" ht="15" customHeight="1">
      <c r="A161" s="192"/>
      <c r="B161" s="182"/>
      <c r="C161" s="180"/>
      <c r="D161" s="114" t="s">
        <v>339</v>
      </c>
      <c r="E161" s="14">
        <v>500</v>
      </c>
      <c r="F161" s="7" t="s">
        <v>7</v>
      </c>
      <c r="G161" s="108">
        <v>40</v>
      </c>
      <c r="H161" s="7" t="s">
        <v>151</v>
      </c>
      <c r="I161" s="7" t="s">
        <v>7</v>
      </c>
      <c r="J161" s="108">
        <v>1</v>
      </c>
      <c r="K161" s="7" t="s">
        <v>12</v>
      </c>
      <c r="L161" s="36" t="s">
        <v>10</v>
      </c>
      <c r="M161" s="29">
        <f t="shared" si="17"/>
        <v>20000</v>
      </c>
    </row>
    <row r="162" spans="1:13" s="8" customFormat="1" ht="15" customHeight="1">
      <c r="A162" s="192"/>
      <c r="B162" s="182"/>
      <c r="C162" s="67" t="s">
        <v>221</v>
      </c>
      <c r="D162" s="23" t="s">
        <v>222</v>
      </c>
      <c r="E162" s="14">
        <v>1000</v>
      </c>
      <c r="F162" s="7" t="s">
        <v>7</v>
      </c>
      <c r="G162" s="108">
        <v>1</v>
      </c>
      <c r="H162" s="7" t="s">
        <v>194</v>
      </c>
      <c r="I162" s="7" t="s">
        <v>7</v>
      </c>
      <c r="J162" s="108">
        <v>1</v>
      </c>
      <c r="K162" s="7" t="s">
        <v>12</v>
      </c>
      <c r="L162" s="36" t="s">
        <v>10</v>
      </c>
      <c r="M162" s="29">
        <f t="shared" ref="M162" si="40">E162*G162*J162</f>
        <v>1000</v>
      </c>
    </row>
    <row r="163" spans="1:13" s="8" customFormat="1" ht="15" customHeight="1">
      <c r="A163" s="192"/>
      <c r="B163" s="182"/>
      <c r="C163" s="124" t="s">
        <v>221</v>
      </c>
      <c r="D163" s="114" t="s">
        <v>341</v>
      </c>
      <c r="E163" s="14">
        <v>1000</v>
      </c>
      <c r="F163" s="7" t="s">
        <v>7</v>
      </c>
      <c r="G163" s="108">
        <v>1</v>
      </c>
      <c r="H163" s="7" t="s">
        <v>194</v>
      </c>
      <c r="I163" s="7" t="s">
        <v>7</v>
      </c>
      <c r="J163" s="108">
        <v>1</v>
      </c>
      <c r="K163" s="7" t="s">
        <v>12</v>
      </c>
      <c r="L163" s="36" t="s">
        <v>10</v>
      </c>
      <c r="M163" s="29">
        <f t="shared" ref="M163" si="41">E163*G163*J163</f>
        <v>1000</v>
      </c>
    </row>
    <row r="164" spans="1:13" s="9" customFormat="1" ht="15" customHeight="1">
      <c r="A164" s="192"/>
      <c r="B164" s="182"/>
      <c r="C164" s="61" t="s">
        <v>214</v>
      </c>
      <c r="D164" s="58" t="s">
        <v>342</v>
      </c>
      <c r="E164" s="14">
        <v>1000</v>
      </c>
      <c r="F164" s="7" t="s">
        <v>7</v>
      </c>
      <c r="G164" s="108">
        <v>1</v>
      </c>
      <c r="H164" s="7" t="s">
        <v>16</v>
      </c>
      <c r="I164" s="7" t="s">
        <v>7</v>
      </c>
      <c r="J164" s="108">
        <v>2</v>
      </c>
      <c r="K164" s="7" t="s">
        <v>12</v>
      </c>
      <c r="L164" s="36" t="s">
        <v>10</v>
      </c>
      <c r="M164" s="29">
        <f>E164*G164*J164</f>
        <v>2000</v>
      </c>
    </row>
    <row r="165" spans="1:13" ht="15" customHeight="1">
      <c r="A165" s="192"/>
      <c r="B165" s="182"/>
      <c r="C165" s="178" t="s">
        <v>215</v>
      </c>
      <c r="D165" s="58" t="s">
        <v>343</v>
      </c>
      <c r="E165" s="14">
        <v>5</v>
      </c>
      <c r="F165" s="7" t="s">
        <v>7</v>
      </c>
      <c r="G165" s="108">
        <v>300</v>
      </c>
      <c r="H165" s="7" t="s">
        <v>75</v>
      </c>
      <c r="I165" s="7" t="s">
        <v>7</v>
      </c>
      <c r="J165" s="108">
        <v>4</v>
      </c>
      <c r="K165" s="7" t="s">
        <v>12</v>
      </c>
      <c r="L165" s="36" t="s">
        <v>10</v>
      </c>
      <c r="M165" s="29">
        <f t="shared" si="17"/>
        <v>6000</v>
      </c>
    </row>
    <row r="166" spans="1:13" ht="15" customHeight="1">
      <c r="A166" s="192"/>
      <c r="B166" s="182"/>
      <c r="C166" s="179"/>
      <c r="D166" s="115" t="s">
        <v>216</v>
      </c>
      <c r="E166" s="14">
        <v>1000</v>
      </c>
      <c r="F166" s="7" t="s">
        <v>7</v>
      </c>
      <c r="G166" s="108">
        <v>1</v>
      </c>
      <c r="H166" s="7" t="s">
        <v>16</v>
      </c>
      <c r="I166" s="7" t="s">
        <v>7</v>
      </c>
      <c r="J166" s="108">
        <v>5</v>
      </c>
      <c r="K166" s="7" t="s">
        <v>12</v>
      </c>
      <c r="L166" s="36" t="s">
        <v>10</v>
      </c>
      <c r="M166" s="29">
        <f>E166*G166*J166</f>
        <v>5000</v>
      </c>
    </row>
    <row r="167" spans="1:13" ht="15" customHeight="1">
      <c r="A167" s="192"/>
      <c r="B167" s="182"/>
      <c r="C167" s="179"/>
      <c r="D167" s="115" t="s">
        <v>344</v>
      </c>
      <c r="E167" s="14">
        <v>1000</v>
      </c>
      <c r="F167" s="7" t="s">
        <v>7</v>
      </c>
      <c r="G167" s="108">
        <v>2</v>
      </c>
      <c r="H167" s="7" t="s">
        <v>16</v>
      </c>
      <c r="I167" s="7" t="s">
        <v>7</v>
      </c>
      <c r="J167" s="108">
        <v>5</v>
      </c>
      <c r="K167" s="7" t="s">
        <v>12</v>
      </c>
      <c r="L167" s="36" t="s">
        <v>10</v>
      </c>
      <c r="M167" s="29">
        <f>E167*G167*J167</f>
        <v>10000</v>
      </c>
    </row>
    <row r="168" spans="1:13" ht="15" customHeight="1">
      <c r="A168" s="192"/>
      <c r="B168" s="182"/>
      <c r="C168" s="179"/>
      <c r="D168" s="58" t="s">
        <v>345</v>
      </c>
      <c r="E168" s="14">
        <v>100</v>
      </c>
      <c r="F168" s="7" t="s">
        <v>7</v>
      </c>
      <c r="G168" s="108">
        <v>1</v>
      </c>
      <c r="H168" s="7" t="s">
        <v>183</v>
      </c>
      <c r="I168" s="7" t="s">
        <v>7</v>
      </c>
      <c r="J168" s="108">
        <v>16</v>
      </c>
      <c r="K168" s="7" t="s">
        <v>12</v>
      </c>
      <c r="L168" s="36" t="s">
        <v>10</v>
      </c>
      <c r="M168" s="29">
        <f>E168*G168*J168</f>
        <v>1600</v>
      </c>
    </row>
    <row r="169" spans="1:13" ht="15" customHeight="1">
      <c r="A169" s="192"/>
      <c r="B169" s="182"/>
      <c r="C169" s="180"/>
      <c r="D169" s="58" t="s">
        <v>346</v>
      </c>
      <c r="E169" s="14">
        <v>4000</v>
      </c>
      <c r="F169" s="7" t="s">
        <v>7</v>
      </c>
      <c r="G169" s="108">
        <v>1</v>
      </c>
      <c r="H169" s="7" t="s">
        <v>199</v>
      </c>
      <c r="I169" s="7" t="s">
        <v>7</v>
      </c>
      <c r="J169" s="108">
        <v>1</v>
      </c>
      <c r="K169" s="7" t="s">
        <v>200</v>
      </c>
      <c r="L169" s="36" t="s">
        <v>10</v>
      </c>
      <c r="M169" s="29">
        <f t="shared" si="17"/>
        <v>4000</v>
      </c>
    </row>
    <row r="170" spans="1:13" ht="15" customHeight="1">
      <c r="A170" s="192"/>
      <c r="B170" s="182"/>
      <c r="C170" s="112" t="s">
        <v>287</v>
      </c>
      <c r="D170" s="58" t="s">
        <v>347</v>
      </c>
      <c r="E170" s="14">
        <v>200</v>
      </c>
      <c r="F170" s="7" t="s">
        <v>274</v>
      </c>
      <c r="G170" s="108">
        <v>20</v>
      </c>
      <c r="H170" s="7" t="s">
        <v>286</v>
      </c>
      <c r="I170" s="7" t="s">
        <v>274</v>
      </c>
      <c r="J170" s="108">
        <v>1</v>
      </c>
      <c r="K170" s="7" t="s">
        <v>276</v>
      </c>
      <c r="L170" s="36" t="s">
        <v>277</v>
      </c>
      <c r="M170" s="29">
        <f t="shared" si="17"/>
        <v>4000</v>
      </c>
    </row>
    <row r="171" spans="1:13" ht="15" customHeight="1">
      <c r="A171" s="192"/>
      <c r="B171" s="182"/>
      <c r="C171" s="188" t="s">
        <v>196</v>
      </c>
      <c r="D171" s="58" t="s">
        <v>328</v>
      </c>
      <c r="E171" s="14">
        <v>5</v>
      </c>
      <c r="F171" s="7" t="s">
        <v>7</v>
      </c>
      <c r="G171" s="108">
        <v>100</v>
      </c>
      <c r="H171" s="7" t="s">
        <v>8</v>
      </c>
      <c r="I171" s="7" t="s">
        <v>7</v>
      </c>
      <c r="J171" s="108">
        <v>4</v>
      </c>
      <c r="K171" s="7" t="s">
        <v>12</v>
      </c>
      <c r="L171" s="36" t="s">
        <v>10</v>
      </c>
      <c r="M171" s="29">
        <f t="shared" si="17"/>
        <v>2000</v>
      </c>
    </row>
    <row r="172" spans="1:13" ht="15" customHeight="1">
      <c r="A172" s="192"/>
      <c r="B172" s="182"/>
      <c r="C172" s="189"/>
      <c r="D172" s="58" t="s">
        <v>348</v>
      </c>
      <c r="E172" s="14">
        <v>2500</v>
      </c>
      <c r="F172" s="7" t="s">
        <v>7</v>
      </c>
      <c r="G172" s="108">
        <v>1</v>
      </c>
      <c r="H172" s="7" t="s">
        <v>257</v>
      </c>
      <c r="I172" s="7" t="s">
        <v>7</v>
      </c>
      <c r="J172" s="108">
        <v>2</v>
      </c>
      <c r="K172" s="7" t="s">
        <v>12</v>
      </c>
      <c r="L172" s="36" t="s">
        <v>10</v>
      </c>
      <c r="M172" s="29">
        <f t="shared" ref="M172" si="42">E172*G172*J172</f>
        <v>5000</v>
      </c>
    </row>
    <row r="173" spans="1:13" ht="15" customHeight="1">
      <c r="A173" s="192"/>
      <c r="B173" s="182"/>
      <c r="C173" s="189"/>
      <c r="D173" s="58" t="s">
        <v>349</v>
      </c>
      <c r="E173" s="14">
        <v>20</v>
      </c>
      <c r="F173" s="7" t="s">
        <v>7</v>
      </c>
      <c r="G173" s="108">
        <v>150</v>
      </c>
      <c r="H173" s="7" t="s">
        <v>8</v>
      </c>
      <c r="I173" s="7" t="s">
        <v>7</v>
      </c>
      <c r="J173" s="108">
        <v>2</v>
      </c>
      <c r="K173" s="7" t="s">
        <v>12</v>
      </c>
      <c r="L173" s="36" t="s">
        <v>10</v>
      </c>
      <c r="M173" s="29">
        <f t="shared" ref="M173" si="43">E173*G173*J173</f>
        <v>6000</v>
      </c>
    </row>
    <row r="174" spans="1:13" ht="15" customHeight="1">
      <c r="A174" s="192"/>
      <c r="B174" s="182"/>
      <c r="C174" s="189"/>
      <c r="D174" s="58" t="s">
        <v>350</v>
      </c>
      <c r="E174" s="14">
        <v>1000</v>
      </c>
      <c r="F174" s="7" t="s">
        <v>7</v>
      </c>
      <c r="G174" s="108">
        <v>7</v>
      </c>
      <c r="H174" s="7" t="s">
        <v>193</v>
      </c>
      <c r="I174" s="7" t="s">
        <v>7</v>
      </c>
      <c r="J174" s="108">
        <v>1</v>
      </c>
      <c r="K174" s="7" t="s">
        <v>12</v>
      </c>
      <c r="L174" s="36" t="s">
        <v>10</v>
      </c>
      <c r="M174" s="29">
        <f t="shared" si="17"/>
        <v>7000</v>
      </c>
    </row>
    <row r="175" spans="1:13" ht="15" customHeight="1">
      <c r="A175" s="192"/>
      <c r="B175" s="182"/>
      <c r="C175" s="190"/>
      <c r="D175" s="58" t="s">
        <v>351</v>
      </c>
      <c r="E175" s="14">
        <v>25</v>
      </c>
      <c r="F175" s="7" t="s">
        <v>7</v>
      </c>
      <c r="G175" s="108">
        <v>150</v>
      </c>
      <c r="H175" s="7" t="s">
        <v>256</v>
      </c>
      <c r="I175" s="7" t="s">
        <v>7</v>
      </c>
      <c r="J175" s="108">
        <v>1</v>
      </c>
      <c r="K175" s="7" t="s">
        <v>12</v>
      </c>
      <c r="L175" s="36" t="s">
        <v>10</v>
      </c>
      <c r="M175" s="29">
        <f t="shared" si="17"/>
        <v>3750</v>
      </c>
    </row>
    <row r="176" spans="1:13" ht="15" customHeight="1">
      <c r="A176" s="192"/>
      <c r="B176" s="182"/>
      <c r="C176" s="188" t="s">
        <v>197</v>
      </c>
      <c r="D176" s="58" t="s">
        <v>352</v>
      </c>
      <c r="E176" s="14">
        <v>5000</v>
      </c>
      <c r="F176" s="7" t="s">
        <v>7</v>
      </c>
      <c r="G176" s="108">
        <v>1</v>
      </c>
      <c r="H176" s="7" t="s">
        <v>16</v>
      </c>
      <c r="I176" s="7" t="s">
        <v>7</v>
      </c>
      <c r="J176" s="108">
        <v>2</v>
      </c>
      <c r="K176" s="7" t="s">
        <v>12</v>
      </c>
      <c r="L176" s="36" t="s">
        <v>10</v>
      </c>
      <c r="M176" s="29">
        <f t="shared" si="17"/>
        <v>10000</v>
      </c>
    </row>
    <row r="177" spans="1:13" ht="15" customHeight="1">
      <c r="A177" s="192"/>
      <c r="B177" s="182"/>
      <c r="C177" s="189"/>
      <c r="D177" s="58" t="s">
        <v>353</v>
      </c>
      <c r="E177" s="14">
        <v>2500</v>
      </c>
      <c r="F177" s="7" t="s">
        <v>7</v>
      </c>
      <c r="G177" s="108">
        <v>4</v>
      </c>
      <c r="H177" s="7" t="s">
        <v>198</v>
      </c>
      <c r="I177" s="7" t="s">
        <v>7</v>
      </c>
      <c r="J177" s="108">
        <v>1</v>
      </c>
      <c r="K177" s="7" t="s">
        <v>16</v>
      </c>
      <c r="L177" s="36" t="s">
        <v>10</v>
      </c>
      <c r="M177" s="29">
        <f t="shared" si="17"/>
        <v>10000</v>
      </c>
    </row>
    <row r="178" spans="1:13" ht="15" customHeight="1">
      <c r="A178" s="192"/>
      <c r="B178" s="182"/>
      <c r="C178" s="189"/>
      <c r="D178" s="58" t="s">
        <v>354</v>
      </c>
      <c r="E178" s="14">
        <v>1500</v>
      </c>
      <c r="F178" s="7" t="s">
        <v>7</v>
      </c>
      <c r="G178" s="108">
        <v>1</v>
      </c>
      <c r="H178" s="7" t="s">
        <v>16</v>
      </c>
      <c r="I178" s="7" t="s">
        <v>7</v>
      </c>
      <c r="J178" s="108">
        <v>2</v>
      </c>
      <c r="K178" s="7" t="s">
        <v>12</v>
      </c>
      <c r="L178" s="36" t="s">
        <v>10</v>
      </c>
      <c r="M178" s="29">
        <f t="shared" si="17"/>
        <v>3000</v>
      </c>
    </row>
    <row r="179" spans="1:13" ht="15" customHeight="1">
      <c r="A179" s="192"/>
      <c r="B179" s="182"/>
      <c r="C179" s="189"/>
      <c r="D179" s="58" t="s">
        <v>355</v>
      </c>
      <c r="E179" s="14">
        <v>1000</v>
      </c>
      <c r="F179" s="7" t="s">
        <v>7</v>
      </c>
      <c r="G179" s="108">
        <v>1</v>
      </c>
      <c r="H179" s="7" t="s">
        <v>16</v>
      </c>
      <c r="I179" s="7" t="s">
        <v>7</v>
      </c>
      <c r="J179" s="108">
        <v>6</v>
      </c>
      <c r="K179" s="7" t="s">
        <v>12</v>
      </c>
      <c r="L179" s="36" t="s">
        <v>10</v>
      </c>
      <c r="M179" s="29">
        <f t="shared" ref="M179:M180" si="44">E179*G179*J179</f>
        <v>6000</v>
      </c>
    </row>
    <row r="180" spans="1:13" ht="15" customHeight="1">
      <c r="A180" s="192"/>
      <c r="B180" s="182"/>
      <c r="C180" s="189"/>
      <c r="D180" s="58" t="s">
        <v>356</v>
      </c>
      <c r="E180" s="14">
        <v>500</v>
      </c>
      <c r="F180" s="7" t="s">
        <v>7</v>
      </c>
      <c r="G180" s="108">
        <v>1</v>
      </c>
      <c r="H180" s="7" t="s">
        <v>16</v>
      </c>
      <c r="I180" s="7" t="s">
        <v>7</v>
      </c>
      <c r="J180" s="108">
        <v>10</v>
      </c>
      <c r="K180" s="7" t="s">
        <v>12</v>
      </c>
      <c r="L180" s="36" t="s">
        <v>10</v>
      </c>
      <c r="M180" s="29">
        <f t="shared" si="44"/>
        <v>5000</v>
      </c>
    </row>
    <row r="181" spans="1:13" ht="15" customHeight="1">
      <c r="A181" s="192"/>
      <c r="B181" s="182"/>
      <c r="C181" s="189"/>
      <c r="D181" s="58" t="s">
        <v>357</v>
      </c>
      <c r="E181" s="14">
        <v>2500</v>
      </c>
      <c r="F181" s="7" t="s">
        <v>7</v>
      </c>
      <c r="G181" s="108">
        <v>2</v>
      </c>
      <c r="H181" s="7" t="s">
        <v>16</v>
      </c>
      <c r="I181" s="7" t="s">
        <v>7</v>
      </c>
      <c r="J181" s="108">
        <v>1</v>
      </c>
      <c r="K181" s="7" t="s">
        <v>12</v>
      </c>
      <c r="L181" s="36" t="s">
        <v>10</v>
      </c>
      <c r="M181" s="29">
        <f t="shared" ref="M181" si="45">E181*G181*J181</f>
        <v>5000</v>
      </c>
    </row>
    <row r="182" spans="1:13" ht="15" customHeight="1">
      <c r="A182" s="192"/>
      <c r="B182" s="182"/>
      <c r="C182" s="189"/>
      <c r="D182" s="58" t="s">
        <v>358</v>
      </c>
      <c r="E182" s="14">
        <v>700</v>
      </c>
      <c r="F182" s="7" t="s">
        <v>7</v>
      </c>
      <c r="G182" s="108">
        <v>1</v>
      </c>
      <c r="H182" s="7" t="s">
        <v>199</v>
      </c>
      <c r="I182" s="7" t="s">
        <v>7</v>
      </c>
      <c r="J182" s="108">
        <v>10</v>
      </c>
      <c r="K182" s="7" t="s">
        <v>12</v>
      </c>
      <c r="L182" s="36" t="s">
        <v>10</v>
      </c>
      <c r="M182" s="29">
        <f>E182*G182*J182</f>
        <v>7000</v>
      </c>
    </row>
    <row r="183" spans="1:13" ht="15" customHeight="1">
      <c r="A183" s="192"/>
      <c r="B183" s="182"/>
      <c r="C183" s="189"/>
      <c r="D183" s="58" t="s">
        <v>359</v>
      </c>
      <c r="E183" s="14">
        <v>400</v>
      </c>
      <c r="F183" s="7" t="s">
        <v>7</v>
      </c>
      <c r="G183" s="108">
        <v>1</v>
      </c>
      <c r="H183" s="7" t="s">
        <v>16</v>
      </c>
      <c r="I183" s="7" t="s">
        <v>7</v>
      </c>
      <c r="J183" s="108">
        <v>3</v>
      </c>
      <c r="K183" s="7" t="s">
        <v>12</v>
      </c>
      <c r="L183" s="36" t="s">
        <v>10</v>
      </c>
      <c r="M183" s="29">
        <f>E183*G183*J183</f>
        <v>1200</v>
      </c>
    </row>
    <row r="184" spans="1:13" ht="15" customHeight="1">
      <c r="A184" s="192"/>
      <c r="B184" s="182"/>
      <c r="C184" s="189"/>
      <c r="D184" s="58" t="s">
        <v>360</v>
      </c>
      <c r="E184" s="14">
        <v>10000</v>
      </c>
      <c r="F184" s="7" t="s">
        <v>7</v>
      </c>
      <c r="G184" s="108">
        <v>1</v>
      </c>
      <c r="H184" s="7" t="s">
        <v>16</v>
      </c>
      <c r="I184" s="7" t="s">
        <v>7</v>
      </c>
      <c r="J184" s="108">
        <v>1</v>
      </c>
      <c r="K184" s="7" t="s">
        <v>12</v>
      </c>
      <c r="L184" s="36" t="s">
        <v>10</v>
      </c>
      <c r="M184" s="29">
        <f t="shared" ref="M184:M185" si="46">E184*G184*J184</f>
        <v>10000</v>
      </c>
    </row>
    <row r="185" spans="1:13" ht="15" customHeight="1">
      <c r="A185" s="192"/>
      <c r="B185" s="182"/>
      <c r="C185" s="189"/>
      <c r="D185" s="58" t="s">
        <v>328</v>
      </c>
      <c r="E185" s="14">
        <v>5</v>
      </c>
      <c r="F185" s="7" t="s">
        <v>7</v>
      </c>
      <c r="G185" s="108">
        <v>100</v>
      </c>
      <c r="H185" s="7" t="s">
        <v>8</v>
      </c>
      <c r="I185" s="7" t="s">
        <v>7</v>
      </c>
      <c r="J185" s="108">
        <v>6</v>
      </c>
      <c r="K185" s="7" t="s">
        <v>12</v>
      </c>
      <c r="L185" s="36" t="s">
        <v>10</v>
      </c>
      <c r="M185" s="29">
        <f t="shared" si="46"/>
        <v>3000</v>
      </c>
    </row>
    <row r="186" spans="1:13" ht="15" customHeight="1">
      <c r="A186" s="192"/>
      <c r="B186" s="182"/>
      <c r="C186" s="189"/>
      <c r="D186" s="58" t="s">
        <v>361</v>
      </c>
      <c r="E186" s="14">
        <v>5000</v>
      </c>
      <c r="F186" s="7" t="s">
        <v>7</v>
      </c>
      <c r="G186" s="108">
        <v>1</v>
      </c>
      <c r="H186" s="7" t="s">
        <v>419</v>
      </c>
      <c r="I186" s="7" t="s">
        <v>7</v>
      </c>
      <c r="J186" s="108">
        <v>2</v>
      </c>
      <c r="K186" s="7" t="s">
        <v>12</v>
      </c>
      <c r="L186" s="36" t="s">
        <v>10</v>
      </c>
      <c r="M186" s="29">
        <f t="shared" si="17"/>
        <v>10000</v>
      </c>
    </row>
    <row r="187" spans="1:13" ht="15" customHeight="1">
      <c r="A187" s="192"/>
      <c r="B187" s="182"/>
      <c r="C187" s="190"/>
      <c r="D187" s="58" t="s">
        <v>362</v>
      </c>
      <c r="E187" s="14">
        <v>5000</v>
      </c>
      <c r="F187" s="7" t="s">
        <v>7</v>
      </c>
      <c r="G187" s="108">
        <v>1</v>
      </c>
      <c r="H187" s="7" t="s">
        <v>16</v>
      </c>
      <c r="I187" s="7" t="s">
        <v>7</v>
      </c>
      <c r="J187" s="108">
        <v>2</v>
      </c>
      <c r="K187" s="7" t="s">
        <v>12</v>
      </c>
      <c r="L187" s="36" t="s">
        <v>10</v>
      </c>
      <c r="M187" s="29">
        <f t="shared" si="17"/>
        <v>10000</v>
      </c>
    </row>
    <row r="188" spans="1:13" ht="15" customHeight="1">
      <c r="A188" s="192"/>
      <c r="B188" s="182"/>
      <c r="C188" s="178" t="s">
        <v>288</v>
      </c>
      <c r="D188" s="58" t="s">
        <v>288</v>
      </c>
      <c r="E188" s="14">
        <v>200</v>
      </c>
      <c r="F188" s="7" t="s">
        <v>7</v>
      </c>
      <c r="G188" s="108">
        <v>50</v>
      </c>
      <c r="H188" s="7" t="s">
        <v>8</v>
      </c>
      <c r="I188" s="7" t="s">
        <v>7</v>
      </c>
      <c r="J188" s="108">
        <v>3</v>
      </c>
      <c r="K188" s="7" t="s">
        <v>12</v>
      </c>
      <c r="L188" s="36" t="s">
        <v>10</v>
      </c>
      <c r="M188" s="29">
        <f t="shared" ref="M188:M189" si="47">E188*G188*J188</f>
        <v>30000</v>
      </c>
    </row>
    <row r="189" spans="1:13" ht="15" customHeight="1">
      <c r="A189" s="192"/>
      <c r="B189" s="182"/>
      <c r="C189" s="179"/>
      <c r="D189" s="133" t="s">
        <v>412</v>
      </c>
      <c r="E189" s="128">
        <v>5000</v>
      </c>
      <c r="F189" s="129" t="s">
        <v>405</v>
      </c>
      <c r="G189" s="130">
        <v>1</v>
      </c>
      <c r="H189" s="129" t="s">
        <v>406</v>
      </c>
      <c r="I189" s="129" t="s">
        <v>405</v>
      </c>
      <c r="J189" s="130">
        <v>3</v>
      </c>
      <c r="K189" s="129" t="s">
        <v>413</v>
      </c>
      <c r="L189" s="131" t="s">
        <v>408</v>
      </c>
      <c r="M189" s="132">
        <f t="shared" si="47"/>
        <v>15000</v>
      </c>
    </row>
    <row r="190" spans="1:13" ht="15" customHeight="1">
      <c r="A190" s="192"/>
      <c r="B190" s="182"/>
      <c r="C190" s="180"/>
      <c r="D190" s="133" t="s">
        <v>414</v>
      </c>
      <c r="E190" s="128">
        <v>10000</v>
      </c>
      <c r="F190" s="129" t="s">
        <v>405</v>
      </c>
      <c r="G190" s="130">
        <v>1</v>
      </c>
      <c r="H190" s="129" t="s">
        <v>406</v>
      </c>
      <c r="I190" s="129" t="s">
        <v>405</v>
      </c>
      <c r="J190" s="130">
        <v>2</v>
      </c>
      <c r="K190" s="129" t="s">
        <v>413</v>
      </c>
      <c r="L190" s="131" t="s">
        <v>408</v>
      </c>
      <c r="M190" s="132">
        <f t="shared" si="17"/>
        <v>20000</v>
      </c>
    </row>
    <row r="191" spans="1:13" ht="15" customHeight="1">
      <c r="A191" s="192"/>
      <c r="B191" s="182"/>
      <c r="C191" s="188" t="s">
        <v>192</v>
      </c>
      <c r="D191" s="58" t="s">
        <v>363</v>
      </c>
      <c r="E191" s="14">
        <v>300</v>
      </c>
      <c r="F191" s="7" t="s">
        <v>7</v>
      </c>
      <c r="G191" s="108">
        <v>20</v>
      </c>
      <c r="H191" s="7" t="s">
        <v>8</v>
      </c>
      <c r="I191" s="7" t="s">
        <v>7</v>
      </c>
      <c r="J191" s="108">
        <v>1</v>
      </c>
      <c r="K191" s="7" t="s">
        <v>12</v>
      </c>
      <c r="L191" s="36" t="s">
        <v>10</v>
      </c>
      <c r="M191" s="29">
        <f t="shared" si="17"/>
        <v>6000</v>
      </c>
    </row>
    <row r="192" spans="1:13" ht="15" customHeight="1">
      <c r="A192" s="192"/>
      <c r="B192" s="182"/>
      <c r="C192" s="189"/>
      <c r="D192" s="58" t="s">
        <v>364</v>
      </c>
      <c r="E192" s="14">
        <v>5000</v>
      </c>
      <c r="F192" s="7" t="s">
        <v>7</v>
      </c>
      <c r="G192" s="108">
        <v>3</v>
      </c>
      <c r="H192" s="7" t="s">
        <v>27</v>
      </c>
      <c r="I192" s="7" t="s">
        <v>7</v>
      </c>
      <c r="J192" s="108">
        <v>2</v>
      </c>
      <c r="K192" s="7" t="s">
        <v>12</v>
      </c>
      <c r="L192" s="36" t="s">
        <v>10</v>
      </c>
      <c r="M192" s="29">
        <f t="shared" si="17"/>
        <v>30000</v>
      </c>
    </row>
    <row r="193" spans="1:14" ht="15" customHeight="1">
      <c r="A193" s="192"/>
      <c r="B193" s="182"/>
      <c r="C193" s="190"/>
      <c r="D193" s="58" t="s">
        <v>365</v>
      </c>
      <c r="E193" s="14">
        <v>1500</v>
      </c>
      <c r="F193" s="7" t="s">
        <v>7</v>
      </c>
      <c r="G193" s="108">
        <v>1</v>
      </c>
      <c r="H193" s="7" t="s">
        <v>258</v>
      </c>
      <c r="I193" s="7" t="s">
        <v>7</v>
      </c>
      <c r="J193" s="108">
        <v>2</v>
      </c>
      <c r="K193" s="7" t="s">
        <v>12</v>
      </c>
      <c r="L193" s="36" t="s">
        <v>10</v>
      </c>
      <c r="M193" s="29">
        <f t="shared" ref="M193" si="48">E193*G193*J193</f>
        <v>3000</v>
      </c>
    </row>
    <row r="194" spans="1:14" ht="15" customHeight="1">
      <c r="A194" s="192"/>
      <c r="B194" s="182"/>
      <c r="C194" s="69" t="s">
        <v>208</v>
      </c>
      <c r="D194" s="58" t="s">
        <v>366</v>
      </c>
      <c r="E194" s="14">
        <v>5100</v>
      </c>
      <c r="F194" s="7" t="s">
        <v>7</v>
      </c>
      <c r="G194" s="108">
        <v>1</v>
      </c>
      <c r="H194" s="7" t="s">
        <v>251</v>
      </c>
      <c r="I194" s="7" t="s">
        <v>7</v>
      </c>
      <c r="J194" s="108">
        <v>2</v>
      </c>
      <c r="K194" s="7" t="s">
        <v>12</v>
      </c>
      <c r="L194" s="36" t="s">
        <v>10</v>
      </c>
      <c r="M194" s="29">
        <f t="shared" ref="M194" si="49">E194*G194*J194</f>
        <v>10200</v>
      </c>
    </row>
    <row r="195" spans="1:14" ht="15" customHeight="1">
      <c r="A195" s="192"/>
      <c r="B195" s="182"/>
      <c r="C195" s="69" t="s">
        <v>223</v>
      </c>
      <c r="D195" s="58" t="s">
        <v>367</v>
      </c>
      <c r="E195" s="14">
        <v>3000</v>
      </c>
      <c r="F195" s="7" t="s">
        <v>7</v>
      </c>
      <c r="G195" s="108">
        <v>7</v>
      </c>
      <c r="H195" s="7" t="s">
        <v>195</v>
      </c>
      <c r="I195" s="7" t="s">
        <v>7</v>
      </c>
      <c r="J195" s="108">
        <v>1</v>
      </c>
      <c r="K195" s="7" t="s">
        <v>12</v>
      </c>
      <c r="L195" s="36" t="s">
        <v>10</v>
      </c>
      <c r="M195" s="29">
        <f>E195*G195*J195</f>
        <v>21000</v>
      </c>
    </row>
    <row r="196" spans="1:14" ht="15" customHeight="1">
      <c r="A196" s="192"/>
      <c r="B196" s="182"/>
      <c r="C196" s="178" t="s">
        <v>224</v>
      </c>
      <c r="D196" s="58" t="s">
        <v>368</v>
      </c>
      <c r="E196" s="14">
        <v>300</v>
      </c>
      <c r="F196" s="7" t="s">
        <v>7</v>
      </c>
      <c r="G196" s="108">
        <v>100</v>
      </c>
      <c r="H196" s="7" t="s">
        <v>145</v>
      </c>
      <c r="I196" s="7" t="s">
        <v>7</v>
      </c>
      <c r="J196" s="108">
        <v>2</v>
      </c>
      <c r="K196" s="7" t="s">
        <v>12</v>
      </c>
      <c r="L196" s="36" t="s">
        <v>10</v>
      </c>
      <c r="M196" s="29">
        <f t="shared" ref="M196" si="50">E196*G196*J196</f>
        <v>60000</v>
      </c>
    </row>
    <row r="197" spans="1:14" ht="15" customHeight="1">
      <c r="A197" s="192"/>
      <c r="B197" s="182"/>
      <c r="C197" s="179"/>
      <c r="D197" s="58" t="s">
        <v>369</v>
      </c>
      <c r="E197" s="14">
        <v>1000</v>
      </c>
      <c r="F197" s="7" t="s">
        <v>7</v>
      </c>
      <c r="G197" s="108">
        <v>4</v>
      </c>
      <c r="H197" s="7" t="s">
        <v>8</v>
      </c>
      <c r="I197" s="7" t="s">
        <v>7</v>
      </c>
      <c r="J197" s="108">
        <v>10</v>
      </c>
      <c r="K197" s="7" t="s">
        <v>12</v>
      </c>
      <c r="L197" s="36" t="s">
        <v>10</v>
      </c>
      <c r="M197" s="29">
        <f t="shared" ref="M197" si="51">E197*G197*J197</f>
        <v>40000</v>
      </c>
    </row>
    <row r="198" spans="1:14" ht="15" customHeight="1">
      <c r="A198" s="192"/>
      <c r="B198" s="182"/>
      <c r="C198" s="180"/>
      <c r="D198" s="58" t="s">
        <v>370</v>
      </c>
      <c r="E198" s="14">
        <v>5</v>
      </c>
      <c r="F198" s="7" t="s">
        <v>7</v>
      </c>
      <c r="G198" s="108">
        <v>3000</v>
      </c>
      <c r="H198" s="7" t="s">
        <v>75</v>
      </c>
      <c r="I198" s="7" t="s">
        <v>7</v>
      </c>
      <c r="J198" s="108">
        <v>1</v>
      </c>
      <c r="K198" s="7" t="s">
        <v>12</v>
      </c>
      <c r="L198" s="36" t="s">
        <v>10</v>
      </c>
      <c r="M198" s="29">
        <f>E198*G198*J198</f>
        <v>15000</v>
      </c>
    </row>
    <row r="199" spans="1:14" ht="15" customHeight="1">
      <c r="A199" s="192"/>
      <c r="B199" s="182"/>
      <c r="C199" s="176" t="s">
        <v>201</v>
      </c>
      <c r="D199" s="58" t="s">
        <v>371</v>
      </c>
      <c r="E199" s="14">
        <v>500</v>
      </c>
      <c r="F199" s="7" t="s">
        <v>7</v>
      </c>
      <c r="G199" s="108">
        <v>1</v>
      </c>
      <c r="H199" s="7" t="s">
        <v>16</v>
      </c>
      <c r="I199" s="7" t="s">
        <v>7</v>
      </c>
      <c r="J199" s="108">
        <v>12</v>
      </c>
      <c r="K199" s="7" t="s">
        <v>9</v>
      </c>
      <c r="L199" s="36" t="s">
        <v>10</v>
      </c>
      <c r="M199" s="29">
        <f t="shared" si="17"/>
        <v>6000</v>
      </c>
    </row>
    <row r="200" spans="1:14" ht="15" customHeight="1">
      <c r="A200" s="192"/>
      <c r="B200" s="182"/>
      <c r="C200" s="175"/>
      <c r="D200" s="58" t="s">
        <v>372</v>
      </c>
      <c r="E200" s="14">
        <v>500</v>
      </c>
      <c r="F200" s="7" t="s">
        <v>7</v>
      </c>
      <c r="G200" s="108">
        <v>1</v>
      </c>
      <c r="H200" s="7" t="s">
        <v>16</v>
      </c>
      <c r="I200" s="7" t="s">
        <v>7</v>
      </c>
      <c r="J200" s="108">
        <v>10</v>
      </c>
      <c r="K200" s="7" t="s">
        <v>12</v>
      </c>
      <c r="L200" s="36" t="s">
        <v>10</v>
      </c>
      <c r="M200" s="29">
        <f t="shared" si="17"/>
        <v>5000</v>
      </c>
    </row>
    <row r="201" spans="1:14" s="9" customFormat="1" ht="15" customHeight="1">
      <c r="A201" s="192"/>
      <c r="B201" s="182"/>
      <c r="C201" s="175"/>
      <c r="D201" s="58" t="s">
        <v>373</v>
      </c>
      <c r="E201" s="14">
        <v>5000</v>
      </c>
      <c r="F201" s="7" t="s">
        <v>7</v>
      </c>
      <c r="G201" s="108">
        <v>1</v>
      </c>
      <c r="H201" s="7" t="s">
        <v>16</v>
      </c>
      <c r="I201" s="7" t="s">
        <v>7</v>
      </c>
      <c r="J201" s="108">
        <v>1</v>
      </c>
      <c r="K201" s="7" t="s">
        <v>12</v>
      </c>
      <c r="L201" s="36" t="s">
        <v>10</v>
      </c>
      <c r="M201" s="29">
        <f t="shared" si="17"/>
        <v>5000</v>
      </c>
    </row>
    <row r="202" spans="1:14" s="9" customFormat="1" ht="15" customHeight="1">
      <c r="A202" s="192"/>
      <c r="B202" s="182"/>
      <c r="C202" s="175"/>
      <c r="D202" s="58" t="s">
        <v>374</v>
      </c>
      <c r="E202" s="14">
        <v>1000</v>
      </c>
      <c r="F202" s="7" t="s">
        <v>7</v>
      </c>
      <c r="G202" s="108">
        <v>1</v>
      </c>
      <c r="H202" s="7" t="s">
        <v>16</v>
      </c>
      <c r="I202" s="7" t="s">
        <v>7</v>
      </c>
      <c r="J202" s="108">
        <v>20</v>
      </c>
      <c r="K202" s="7" t="s">
        <v>12</v>
      </c>
      <c r="L202" s="36" t="s">
        <v>10</v>
      </c>
      <c r="M202" s="29">
        <f t="shared" ref="M202" si="52">E202*G202*J202</f>
        <v>20000</v>
      </c>
    </row>
    <row r="203" spans="1:14" ht="15" customHeight="1">
      <c r="A203" s="192"/>
      <c r="B203" s="183"/>
      <c r="C203" s="177"/>
      <c r="D203" s="58" t="s">
        <v>375</v>
      </c>
      <c r="E203" s="14">
        <v>2000</v>
      </c>
      <c r="F203" s="7" t="s">
        <v>7</v>
      </c>
      <c r="G203" s="108">
        <v>3</v>
      </c>
      <c r="H203" s="7" t="s">
        <v>76</v>
      </c>
      <c r="I203" s="7" t="s">
        <v>7</v>
      </c>
      <c r="J203" s="108">
        <v>1</v>
      </c>
      <c r="K203" s="7" t="s">
        <v>16</v>
      </c>
      <c r="L203" s="36" t="s">
        <v>10</v>
      </c>
      <c r="M203" s="29">
        <f t="shared" si="17"/>
        <v>6000</v>
      </c>
      <c r="N203" s="63"/>
    </row>
    <row r="204" spans="1:14">
      <c r="A204" s="192"/>
      <c r="B204" s="159" t="s">
        <v>79</v>
      </c>
      <c r="C204" s="160"/>
      <c r="D204" s="160"/>
      <c r="E204" s="160"/>
      <c r="F204" s="160"/>
      <c r="G204" s="160"/>
      <c r="H204" s="160"/>
      <c r="I204" s="160"/>
      <c r="J204" s="160"/>
      <c r="K204" s="160"/>
      <c r="L204" s="201"/>
      <c r="M204" s="30">
        <f>SUM(M88:M203)</f>
        <v>871400</v>
      </c>
    </row>
    <row r="205" spans="1:14" s="8" customFormat="1" ht="15" customHeight="1">
      <c r="A205" s="192"/>
      <c r="B205" s="202" t="s">
        <v>92</v>
      </c>
      <c r="C205" s="67" t="s">
        <v>44</v>
      </c>
      <c r="D205" s="23" t="s">
        <v>45</v>
      </c>
      <c r="E205" s="14">
        <v>4000</v>
      </c>
      <c r="F205" s="7" t="s">
        <v>7</v>
      </c>
      <c r="G205" s="108">
        <v>1</v>
      </c>
      <c r="H205" s="7" t="s">
        <v>23</v>
      </c>
      <c r="I205" s="7" t="s">
        <v>7</v>
      </c>
      <c r="J205" s="108">
        <v>10</v>
      </c>
      <c r="K205" s="7" t="s">
        <v>36</v>
      </c>
      <c r="L205" s="36" t="s">
        <v>10</v>
      </c>
      <c r="M205" s="29">
        <f>E205*G205*J205</f>
        <v>40000</v>
      </c>
    </row>
    <row r="206" spans="1:14" ht="15" customHeight="1">
      <c r="A206" s="192"/>
      <c r="B206" s="203"/>
      <c r="C206" s="187" t="s">
        <v>46</v>
      </c>
      <c r="D206" s="23" t="s">
        <v>47</v>
      </c>
      <c r="E206" s="14">
        <v>100</v>
      </c>
      <c r="F206" s="7" t="s">
        <v>7</v>
      </c>
      <c r="G206" s="134">
        <v>10</v>
      </c>
      <c r="H206" s="7" t="s">
        <v>74</v>
      </c>
      <c r="I206" s="7" t="s">
        <v>7</v>
      </c>
      <c r="J206" s="108">
        <v>10</v>
      </c>
      <c r="K206" s="7" t="s">
        <v>36</v>
      </c>
      <c r="L206" s="36" t="s">
        <v>10</v>
      </c>
      <c r="M206" s="29">
        <f t="shared" ref="M206:M211" si="53">E206*G206*J206</f>
        <v>10000</v>
      </c>
    </row>
    <row r="207" spans="1:14" ht="15" customHeight="1">
      <c r="A207" s="192"/>
      <c r="B207" s="203"/>
      <c r="C207" s="187"/>
      <c r="D207" s="114" t="s">
        <v>376</v>
      </c>
      <c r="E207" s="14">
        <v>3000</v>
      </c>
      <c r="F207" s="7" t="s">
        <v>7</v>
      </c>
      <c r="G207" s="108">
        <v>1</v>
      </c>
      <c r="H207" s="7" t="s">
        <v>252</v>
      </c>
      <c r="I207" s="7" t="s">
        <v>7</v>
      </c>
      <c r="J207" s="108">
        <v>2</v>
      </c>
      <c r="K207" s="7" t="s">
        <v>36</v>
      </c>
      <c r="L207" s="36" t="s">
        <v>10</v>
      </c>
      <c r="M207" s="29">
        <f t="shared" ref="M207" si="54">E207*G207*J207</f>
        <v>6000</v>
      </c>
    </row>
    <row r="208" spans="1:14" ht="15" customHeight="1">
      <c r="A208" s="192"/>
      <c r="B208" s="203"/>
      <c r="C208" s="187"/>
      <c r="D208" s="58" t="s">
        <v>377</v>
      </c>
      <c r="E208" s="14">
        <v>2000</v>
      </c>
      <c r="F208" s="7" t="s">
        <v>7</v>
      </c>
      <c r="G208" s="108">
        <v>1</v>
      </c>
      <c r="H208" s="7" t="s">
        <v>23</v>
      </c>
      <c r="I208" s="7" t="s">
        <v>7</v>
      </c>
      <c r="J208" s="108">
        <v>2</v>
      </c>
      <c r="K208" s="7" t="s">
        <v>36</v>
      </c>
      <c r="L208" s="36" t="s">
        <v>10</v>
      </c>
      <c r="M208" s="29">
        <f t="shared" si="53"/>
        <v>4000</v>
      </c>
    </row>
    <row r="209" spans="1:15 16384:16384" ht="15" customHeight="1">
      <c r="A209" s="192"/>
      <c r="B209" s="203"/>
      <c r="C209" s="187"/>
      <c r="D209" s="58" t="s">
        <v>378</v>
      </c>
      <c r="E209" s="14">
        <v>500</v>
      </c>
      <c r="F209" s="7" t="s">
        <v>7</v>
      </c>
      <c r="G209" s="108">
        <v>1</v>
      </c>
      <c r="H209" s="7" t="s">
        <v>23</v>
      </c>
      <c r="I209" s="7" t="s">
        <v>7</v>
      </c>
      <c r="J209" s="108">
        <v>12</v>
      </c>
      <c r="K209" s="7" t="s">
        <v>9</v>
      </c>
      <c r="L209" s="36" t="s">
        <v>10</v>
      </c>
      <c r="M209" s="29">
        <f t="shared" si="53"/>
        <v>6000</v>
      </c>
    </row>
    <row r="210" spans="1:15 16384:16384" ht="15" customHeight="1">
      <c r="A210" s="192"/>
      <c r="B210" s="203"/>
      <c r="C210" s="187"/>
      <c r="D210" s="58" t="s">
        <v>379</v>
      </c>
      <c r="E210" s="14">
        <v>150</v>
      </c>
      <c r="F210" s="7" t="s">
        <v>7</v>
      </c>
      <c r="G210" s="108">
        <v>310</v>
      </c>
      <c r="H210" s="7" t="s">
        <v>8</v>
      </c>
      <c r="I210" s="7" t="s">
        <v>7</v>
      </c>
      <c r="J210" s="108">
        <v>1</v>
      </c>
      <c r="K210" s="7" t="s">
        <v>241</v>
      </c>
      <c r="L210" s="36" t="s">
        <v>10</v>
      </c>
      <c r="M210" s="29">
        <f t="shared" si="53"/>
        <v>46500</v>
      </c>
    </row>
    <row r="211" spans="1:15 16384:16384" ht="15" customHeight="1">
      <c r="A211" s="192"/>
      <c r="B211" s="203"/>
      <c r="C211" s="67" t="s">
        <v>218</v>
      </c>
      <c r="D211" s="58" t="s">
        <v>380</v>
      </c>
      <c r="E211" s="14">
        <v>1000</v>
      </c>
      <c r="F211" s="7" t="s">
        <v>7</v>
      </c>
      <c r="G211" s="108">
        <v>1</v>
      </c>
      <c r="H211" s="7" t="s">
        <v>257</v>
      </c>
      <c r="I211" s="7" t="s">
        <v>7</v>
      </c>
      <c r="J211" s="108">
        <v>2</v>
      </c>
      <c r="K211" s="7" t="s">
        <v>12</v>
      </c>
      <c r="L211" s="36" t="s">
        <v>10</v>
      </c>
      <c r="M211" s="29">
        <f t="shared" si="53"/>
        <v>2000</v>
      </c>
      <c r="N211" s="63"/>
    </row>
    <row r="212" spans="1:15 16384:16384" ht="15" customHeight="1">
      <c r="A212" s="192"/>
      <c r="B212" s="204"/>
      <c r="C212" s="67" t="s">
        <v>219</v>
      </c>
      <c r="D212" s="58" t="s">
        <v>381</v>
      </c>
      <c r="E212" s="14">
        <v>50</v>
      </c>
      <c r="F212" s="7" t="s">
        <v>7</v>
      </c>
      <c r="G212" s="108">
        <v>30</v>
      </c>
      <c r="H212" s="7" t="s">
        <v>220</v>
      </c>
      <c r="I212" s="7" t="s">
        <v>7</v>
      </c>
      <c r="J212" s="108">
        <v>6</v>
      </c>
      <c r="K212" s="7" t="s">
        <v>12</v>
      </c>
      <c r="L212" s="36" t="s">
        <v>10</v>
      </c>
      <c r="M212" s="29">
        <f t="shared" ref="M212" si="55">E212*G212*J212</f>
        <v>9000</v>
      </c>
      <c r="N212" s="63"/>
    </row>
    <row r="213" spans="1:15 16384:16384" s="8" customFormat="1">
      <c r="A213" s="192"/>
      <c r="B213" s="159" t="s">
        <v>79</v>
      </c>
      <c r="C213" s="160"/>
      <c r="D213" s="160"/>
      <c r="E213" s="160"/>
      <c r="F213" s="160"/>
      <c r="G213" s="160"/>
      <c r="H213" s="160"/>
      <c r="I213" s="160"/>
      <c r="J213" s="160"/>
      <c r="K213" s="160"/>
      <c r="L213" s="201"/>
      <c r="M213" s="30">
        <f>SUM(M205:M212)</f>
        <v>123500</v>
      </c>
    </row>
    <row r="214" spans="1:15 16384:16384" s="9" customFormat="1" ht="15" customHeight="1">
      <c r="A214" s="192"/>
      <c r="B214" s="178" t="s">
        <v>4</v>
      </c>
      <c r="C214" s="28" t="s">
        <v>39</v>
      </c>
      <c r="D214" s="23" t="s">
        <v>42</v>
      </c>
      <c r="E214" s="14">
        <v>40</v>
      </c>
      <c r="F214" s="7" t="s">
        <v>7</v>
      </c>
      <c r="G214" s="108">
        <v>50</v>
      </c>
      <c r="H214" s="7" t="s">
        <v>8</v>
      </c>
      <c r="I214" s="7" t="s">
        <v>7</v>
      </c>
      <c r="J214" s="108">
        <v>5</v>
      </c>
      <c r="K214" s="7" t="s">
        <v>36</v>
      </c>
      <c r="L214" s="36" t="s">
        <v>10</v>
      </c>
      <c r="M214" s="29">
        <f t="shared" ref="M214:M219" si="56">E214*G214*J214</f>
        <v>10000</v>
      </c>
    </row>
    <row r="215" spans="1:15 16384:16384" customFormat="1" ht="15" customHeight="1">
      <c r="A215" s="192"/>
      <c r="B215" s="179"/>
      <c r="C215" s="28" t="s">
        <v>40</v>
      </c>
      <c r="D215" s="23" t="s">
        <v>42</v>
      </c>
      <c r="E215" s="14">
        <v>150</v>
      </c>
      <c r="F215" s="7" t="s">
        <v>7</v>
      </c>
      <c r="G215" s="108">
        <v>10</v>
      </c>
      <c r="H215" s="7" t="s">
        <v>8</v>
      </c>
      <c r="I215" s="7" t="s">
        <v>7</v>
      </c>
      <c r="J215" s="108">
        <v>5</v>
      </c>
      <c r="K215" s="7" t="s">
        <v>36</v>
      </c>
      <c r="L215" s="36" t="s">
        <v>10</v>
      </c>
      <c r="M215" s="29">
        <f t="shared" si="56"/>
        <v>7500</v>
      </c>
    </row>
    <row r="216" spans="1:15 16384:16384" customFormat="1" ht="15" customHeight="1">
      <c r="A216" s="192"/>
      <c r="B216" s="179"/>
      <c r="C216" s="28" t="s">
        <v>43</v>
      </c>
      <c r="D216" s="23" t="s">
        <v>42</v>
      </c>
      <c r="E216" s="14">
        <v>40</v>
      </c>
      <c r="F216" s="7" t="s">
        <v>7</v>
      </c>
      <c r="G216" s="108">
        <v>50</v>
      </c>
      <c r="H216" s="7" t="s">
        <v>8</v>
      </c>
      <c r="I216" s="7" t="s">
        <v>7</v>
      </c>
      <c r="J216" s="108">
        <v>5</v>
      </c>
      <c r="K216" s="7" t="s">
        <v>36</v>
      </c>
      <c r="L216" s="36" t="s">
        <v>10</v>
      </c>
      <c r="M216" s="29">
        <f t="shared" si="56"/>
        <v>10000</v>
      </c>
    </row>
    <row r="217" spans="1:15 16384:16384" customFormat="1" ht="15" customHeight="1">
      <c r="A217" s="192"/>
      <c r="B217" s="179"/>
      <c r="C217" s="46" t="s">
        <v>142</v>
      </c>
      <c r="D217" s="23" t="s">
        <v>42</v>
      </c>
      <c r="E217" s="14">
        <v>150</v>
      </c>
      <c r="F217" s="7" t="s">
        <v>7</v>
      </c>
      <c r="G217" s="108">
        <v>50</v>
      </c>
      <c r="H217" s="7" t="s">
        <v>8</v>
      </c>
      <c r="I217" s="7" t="s">
        <v>7</v>
      </c>
      <c r="J217" s="108">
        <v>6</v>
      </c>
      <c r="K217" s="7" t="s">
        <v>36</v>
      </c>
      <c r="L217" s="36" t="s">
        <v>10</v>
      </c>
      <c r="M217" s="29">
        <f t="shared" si="56"/>
        <v>45000</v>
      </c>
    </row>
    <row r="218" spans="1:15 16384:16384" customFormat="1" ht="15" customHeight="1">
      <c r="A218" s="192"/>
      <c r="B218" s="179"/>
      <c r="C218" s="23" t="s">
        <v>143</v>
      </c>
      <c r="D218" s="23" t="s">
        <v>42</v>
      </c>
      <c r="E218" s="14">
        <v>200</v>
      </c>
      <c r="F218" s="7" t="s">
        <v>7</v>
      </c>
      <c r="G218" s="108">
        <v>10</v>
      </c>
      <c r="H218" s="7" t="s">
        <v>8</v>
      </c>
      <c r="I218" s="7" t="s">
        <v>7</v>
      </c>
      <c r="J218" s="108">
        <v>15</v>
      </c>
      <c r="K218" s="7" t="s">
        <v>36</v>
      </c>
      <c r="L218" s="36" t="s">
        <v>10</v>
      </c>
      <c r="M218" s="29">
        <f t="shared" si="56"/>
        <v>30000</v>
      </c>
    </row>
    <row r="219" spans="1:15 16384:16384" customFormat="1" ht="15" customHeight="1">
      <c r="A219" s="192"/>
      <c r="B219" s="179"/>
      <c r="C219" s="127" t="s">
        <v>415</v>
      </c>
      <c r="D219" s="133" t="s">
        <v>416</v>
      </c>
      <c r="E219" s="128">
        <v>150</v>
      </c>
      <c r="F219" s="129" t="s">
        <v>405</v>
      </c>
      <c r="G219" s="130">
        <v>11</v>
      </c>
      <c r="H219" s="129" t="s">
        <v>417</v>
      </c>
      <c r="I219" s="129" t="s">
        <v>405</v>
      </c>
      <c r="J219" s="130">
        <v>1</v>
      </c>
      <c r="K219" s="129" t="s">
        <v>413</v>
      </c>
      <c r="L219" s="131" t="s">
        <v>408</v>
      </c>
      <c r="M219" s="132">
        <f t="shared" si="56"/>
        <v>1650</v>
      </c>
    </row>
    <row r="220" spans="1:15 16384:16384" customFormat="1" ht="15" customHeight="1">
      <c r="A220" s="192"/>
      <c r="B220" s="179"/>
      <c r="C220" s="133" t="s">
        <v>418</v>
      </c>
      <c r="D220" s="133" t="s">
        <v>416</v>
      </c>
      <c r="E220" s="128">
        <v>150</v>
      </c>
      <c r="F220" s="129" t="s">
        <v>405</v>
      </c>
      <c r="G220" s="130">
        <v>15</v>
      </c>
      <c r="H220" s="129" t="s">
        <v>417</v>
      </c>
      <c r="I220" s="129" t="s">
        <v>405</v>
      </c>
      <c r="J220" s="130">
        <v>1</v>
      </c>
      <c r="K220" s="129" t="s">
        <v>413</v>
      </c>
      <c r="L220" s="131" t="s">
        <v>408</v>
      </c>
      <c r="M220" s="132">
        <f t="shared" ref="M220" si="57">E220*G220*J220</f>
        <v>2250</v>
      </c>
    </row>
    <row r="221" spans="1:15 16384:16384" customFormat="1" ht="15" customHeight="1">
      <c r="A221" s="192"/>
      <c r="B221" s="180"/>
      <c r="C221" s="28" t="s">
        <v>41</v>
      </c>
      <c r="D221" s="23" t="s">
        <v>42</v>
      </c>
      <c r="E221" s="14">
        <v>500</v>
      </c>
      <c r="F221" s="7" t="s">
        <v>7</v>
      </c>
      <c r="G221" s="108">
        <v>1</v>
      </c>
      <c r="H221" s="7" t="s">
        <v>141</v>
      </c>
      <c r="I221" s="7" t="s">
        <v>7</v>
      </c>
      <c r="J221" s="108">
        <v>10</v>
      </c>
      <c r="K221" s="7" t="s">
        <v>36</v>
      </c>
      <c r="L221" s="36" t="s">
        <v>10</v>
      </c>
      <c r="M221" s="29">
        <f>E221*G221*J221</f>
        <v>5000</v>
      </c>
    </row>
    <row r="222" spans="1:15 16384:16384" customFormat="1" ht="18" customHeight="1">
      <c r="A222" s="196"/>
      <c r="B222" s="198" t="s">
        <v>79</v>
      </c>
      <c r="C222" s="199"/>
      <c r="D222" s="199"/>
      <c r="E222" s="199"/>
      <c r="F222" s="199"/>
      <c r="G222" s="199"/>
      <c r="H222" s="199"/>
      <c r="I222" s="199"/>
      <c r="J222" s="199"/>
      <c r="K222" s="199"/>
      <c r="L222" s="200"/>
      <c r="M222" s="30">
        <f>SUM(M214:M221)</f>
        <v>111400</v>
      </c>
      <c r="O222" s="19"/>
    </row>
    <row r="223" spans="1:15 16384:16384" s="9" customFormat="1" ht="19.5" customHeight="1">
      <c r="A223" s="197" t="s">
        <v>108</v>
      </c>
      <c r="B223" s="197"/>
      <c r="C223" s="197"/>
      <c r="D223" s="197"/>
      <c r="E223" s="197"/>
      <c r="F223" s="197"/>
      <c r="G223" s="197"/>
      <c r="H223" s="197"/>
      <c r="I223" s="197"/>
      <c r="J223" s="197"/>
      <c r="K223" s="197"/>
      <c r="L223" s="197"/>
      <c r="M223" s="31">
        <f>M87+M204+M213+M222</f>
        <v>2758900</v>
      </c>
      <c r="XFD223" s="56">
        <f>SUM(M223:XFC223)</f>
        <v>2758900</v>
      </c>
    </row>
    <row r="224" spans="1:15 16384:16384" ht="16.5" customHeight="1">
      <c r="A224" s="68" t="s">
        <v>93</v>
      </c>
      <c r="B224" s="69" t="s">
        <v>94</v>
      </c>
      <c r="C224" s="23" t="s">
        <v>226</v>
      </c>
      <c r="D224" s="23" t="s">
        <v>227</v>
      </c>
      <c r="E224" s="14">
        <v>100000</v>
      </c>
      <c r="F224" s="7" t="s">
        <v>7</v>
      </c>
      <c r="G224" s="10">
        <v>1</v>
      </c>
      <c r="H224" s="7" t="s">
        <v>16</v>
      </c>
      <c r="I224" s="7" t="s">
        <v>7</v>
      </c>
      <c r="J224" s="10">
        <v>1</v>
      </c>
      <c r="K224" s="7" t="s">
        <v>12</v>
      </c>
      <c r="L224" s="36" t="s">
        <v>10</v>
      </c>
      <c r="M224" s="29">
        <f t="shared" ref="M224" si="58">E224*G224*J224</f>
        <v>100000</v>
      </c>
    </row>
    <row r="225" spans="1:13" ht="19.5" customHeight="1">
      <c r="A225" s="193" t="s">
        <v>108</v>
      </c>
      <c r="B225" s="194"/>
      <c r="C225" s="194"/>
      <c r="D225" s="194"/>
      <c r="E225" s="194"/>
      <c r="F225" s="194"/>
      <c r="G225" s="194"/>
      <c r="H225" s="194"/>
      <c r="I225" s="194"/>
      <c r="J225" s="194"/>
      <c r="K225" s="194"/>
      <c r="L225" s="195"/>
      <c r="M225" s="31">
        <f>SUM(M224:M224)</f>
        <v>100000</v>
      </c>
    </row>
    <row r="226" spans="1:13" ht="16.5" customHeight="1">
      <c r="A226" s="71" t="s">
        <v>96</v>
      </c>
      <c r="B226" s="105" t="s">
        <v>95</v>
      </c>
      <c r="C226" s="106" t="s">
        <v>157</v>
      </c>
      <c r="D226" s="90" t="s">
        <v>229</v>
      </c>
      <c r="E226" s="86">
        <v>6300000</v>
      </c>
      <c r="F226" s="87" t="s">
        <v>7</v>
      </c>
      <c r="G226" s="88">
        <v>1</v>
      </c>
      <c r="H226" s="87" t="s">
        <v>230</v>
      </c>
      <c r="I226" s="87" t="s">
        <v>7</v>
      </c>
      <c r="J226" s="88">
        <v>1</v>
      </c>
      <c r="K226" s="87" t="s">
        <v>231</v>
      </c>
      <c r="L226" s="89" t="s">
        <v>10</v>
      </c>
      <c r="M226" s="29">
        <f t="shared" ref="M226" si="59">E226*J226</f>
        <v>6300000</v>
      </c>
    </row>
    <row r="227" spans="1:13" ht="16.5" customHeight="1">
      <c r="A227" s="71"/>
      <c r="B227" s="73" t="s">
        <v>79</v>
      </c>
      <c r="C227" s="74"/>
      <c r="D227" s="74"/>
      <c r="E227" s="74"/>
      <c r="F227" s="74"/>
      <c r="G227" s="74"/>
      <c r="H227" s="74"/>
      <c r="I227" s="74"/>
      <c r="J227" s="74"/>
      <c r="K227" s="74"/>
      <c r="L227" s="75"/>
      <c r="M227" s="30">
        <f>SUM(M226:M226)</f>
        <v>6300000</v>
      </c>
    </row>
    <row r="228" spans="1:13" ht="18.75" customHeight="1">
      <c r="A228" s="71"/>
      <c r="B228" s="69" t="s">
        <v>5</v>
      </c>
      <c r="C228" s="82" t="s">
        <v>144</v>
      </c>
      <c r="D228" s="60" t="s">
        <v>238</v>
      </c>
      <c r="E228" s="14">
        <v>75378</v>
      </c>
      <c r="F228" s="7" t="s">
        <v>7</v>
      </c>
      <c r="G228" s="10">
        <v>1</v>
      </c>
      <c r="H228" s="7" t="s">
        <v>16</v>
      </c>
      <c r="I228" s="7" t="s">
        <v>7</v>
      </c>
      <c r="J228" s="10">
        <v>10</v>
      </c>
      <c r="K228" s="7" t="s">
        <v>12</v>
      </c>
      <c r="L228" s="36" t="s">
        <v>10</v>
      </c>
      <c r="M228" s="29">
        <f>E228*G228*J228</f>
        <v>753780</v>
      </c>
    </row>
    <row r="229" spans="1:13" ht="15.75" customHeight="1">
      <c r="A229" s="71"/>
      <c r="B229" s="70"/>
      <c r="C229" s="83"/>
      <c r="D229" s="60" t="s">
        <v>181</v>
      </c>
      <c r="E229" s="14">
        <v>5000</v>
      </c>
      <c r="F229" s="7" t="s">
        <v>7</v>
      </c>
      <c r="G229" s="10">
        <v>1</v>
      </c>
      <c r="H229" s="7" t="s">
        <v>16</v>
      </c>
      <c r="I229" s="7" t="s">
        <v>7</v>
      </c>
      <c r="J229" s="10">
        <v>20</v>
      </c>
      <c r="K229" s="7" t="s">
        <v>12</v>
      </c>
      <c r="L229" s="36" t="s">
        <v>10</v>
      </c>
      <c r="M229" s="29">
        <f t="shared" ref="M229:M230" si="60">E229*G229*J229</f>
        <v>100000</v>
      </c>
    </row>
    <row r="230" spans="1:13" ht="15.75" customHeight="1">
      <c r="A230" s="71"/>
      <c r="B230" s="38"/>
      <c r="C230" s="84"/>
      <c r="D230" s="60" t="s">
        <v>179</v>
      </c>
      <c r="E230" s="14">
        <v>1000</v>
      </c>
      <c r="F230" s="7" t="s">
        <v>7</v>
      </c>
      <c r="G230" s="10">
        <v>1</v>
      </c>
      <c r="H230" s="7" t="s">
        <v>16</v>
      </c>
      <c r="I230" s="7" t="s">
        <v>7</v>
      </c>
      <c r="J230" s="10">
        <v>12</v>
      </c>
      <c r="K230" s="7" t="s">
        <v>12</v>
      </c>
      <c r="L230" s="36" t="s">
        <v>10</v>
      </c>
      <c r="M230" s="29">
        <f t="shared" si="60"/>
        <v>12000</v>
      </c>
    </row>
    <row r="231" spans="1:13" ht="15.75" customHeight="1">
      <c r="A231" s="72"/>
      <c r="B231" s="73" t="s">
        <v>79</v>
      </c>
      <c r="C231" s="74"/>
      <c r="D231" s="74"/>
      <c r="E231" s="74"/>
      <c r="F231" s="74"/>
      <c r="G231" s="74"/>
      <c r="H231" s="74"/>
      <c r="I231" s="74"/>
      <c r="J231" s="74"/>
      <c r="K231" s="74"/>
      <c r="L231" s="75"/>
      <c r="M231" s="30">
        <f>SUM(M228:M230)</f>
        <v>865780</v>
      </c>
    </row>
    <row r="232" spans="1:13" ht="19.5" customHeight="1">
      <c r="A232" s="79" t="s">
        <v>84</v>
      </c>
      <c r="B232" s="80"/>
      <c r="C232" s="80"/>
      <c r="D232" s="80"/>
      <c r="E232" s="80"/>
      <c r="F232" s="80"/>
      <c r="G232" s="80"/>
      <c r="H232" s="80"/>
      <c r="I232" s="80"/>
      <c r="J232" s="80"/>
      <c r="K232" s="80"/>
      <c r="L232" s="81"/>
      <c r="M232" s="31">
        <f>SUM(M231,M227)</f>
        <v>7165780</v>
      </c>
    </row>
    <row r="233" spans="1:13" ht="19.5" customHeight="1">
      <c r="A233" s="191" t="s">
        <v>97</v>
      </c>
      <c r="B233" s="82" t="s">
        <v>259</v>
      </c>
      <c r="C233" s="104" t="s">
        <v>25</v>
      </c>
      <c r="D233" s="23" t="s">
        <v>26</v>
      </c>
      <c r="E233" s="34">
        <v>1000</v>
      </c>
      <c r="F233" s="2" t="s">
        <v>7</v>
      </c>
      <c r="G233" s="3">
        <v>290</v>
      </c>
      <c r="H233" s="2" t="s">
        <v>8</v>
      </c>
      <c r="I233" s="2" t="s">
        <v>7</v>
      </c>
      <c r="J233" s="3">
        <v>1</v>
      </c>
      <c r="K233" s="2" t="s">
        <v>12</v>
      </c>
      <c r="L233" s="35" t="s">
        <v>10</v>
      </c>
      <c r="M233" s="32">
        <f t="shared" ref="M233" si="61">E233*G233*J233</f>
        <v>290000</v>
      </c>
    </row>
    <row r="234" spans="1:13" ht="15.75" customHeight="1">
      <c r="A234" s="192"/>
      <c r="B234" s="82" t="s">
        <v>260</v>
      </c>
      <c r="C234" s="23" t="s">
        <v>239</v>
      </c>
      <c r="D234" s="23" t="s">
        <v>26</v>
      </c>
      <c r="E234" s="34">
        <v>25</v>
      </c>
      <c r="F234" s="2" t="s">
        <v>7</v>
      </c>
      <c r="G234" s="3">
        <v>310</v>
      </c>
      <c r="H234" s="2" t="s">
        <v>8</v>
      </c>
      <c r="I234" s="2" t="s">
        <v>7</v>
      </c>
      <c r="J234" s="10">
        <v>175</v>
      </c>
      <c r="K234" s="7" t="s">
        <v>246</v>
      </c>
      <c r="L234" s="35" t="s">
        <v>10</v>
      </c>
      <c r="M234" s="32">
        <f t="shared" ref="M234:M240" si="62">E234*G234*J234</f>
        <v>1356250</v>
      </c>
    </row>
    <row r="235" spans="1:13" ht="15.75" customHeight="1">
      <c r="A235" s="192"/>
      <c r="B235" s="140" t="s">
        <v>261</v>
      </c>
      <c r="C235" s="140" t="s">
        <v>135</v>
      </c>
      <c r="D235" s="23" t="s">
        <v>81</v>
      </c>
      <c r="E235" s="34">
        <v>1000</v>
      </c>
      <c r="F235" s="2" t="s">
        <v>7</v>
      </c>
      <c r="G235" s="3">
        <v>110</v>
      </c>
      <c r="H235" s="2" t="s">
        <v>8</v>
      </c>
      <c r="I235" s="2" t="s">
        <v>7</v>
      </c>
      <c r="J235" s="10">
        <v>1</v>
      </c>
      <c r="K235" s="7" t="s">
        <v>16</v>
      </c>
      <c r="L235" s="35" t="s">
        <v>10</v>
      </c>
      <c r="M235" s="32">
        <f t="shared" si="62"/>
        <v>110000</v>
      </c>
    </row>
    <row r="236" spans="1:13" ht="15.75" customHeight="1">
      <c r="A236" s="192"/>
      <c r="B236" s="141"/>
      <c r="C236" s="141"/>
      <c r="D236" s="23" t="s">
        <v>82</v>
      </c>
      <c r="E236" s="34">
        <v>1000</v>
      </c>
      <c r="F236" s="2" t="s">
        <v>7</v>
      </c>
      <c r="G236" s="3">
        <v>80</v>
      </c>
      <c r="H236" s="2" t="s">
        <v>8</v>
      </c>
      <c r="I236" s="2" t="s">
        <v>7</v>
      </c>
      <c r="J236" s="10">
        <v>1</v>
      </c>
      <c r="K236" s="7" t="s">
        <v>16</v>
      </c>
      <c r="L236" s="35" t="s">
        <v>10</v>
      </c>
      <c r="M236" s="32">
        <f t="shared" si="62"/>
        <v>80000</v>
      </c>
    </row>
    <row r="237" spans="1:13" ht="15.75" customHeight="1">
      <c r="A237" s="192"/>
      <c r="B237" s="142"/>
      <c r="C237" s="142"/>
      <c r="D237" s="23" t="s">
        <v>83</v>
      </c>
      <c r="E237" s="34">
        <v>1000</v>
      </c>
      <c r="F237" s="2" t="s">
        <v>7</v>
      </c>
      <c r="G237" s="3">
        <v>80</v>
      </c>
      <c r="H237" s="2" t="s">
        <v>8</v>
      </c>
      <c r="I237" s="2" t="s">
        <v>7</v>
      </c>
      <c r="J237" s="10">
        <v>1</v>
      </c>
      <c r="K237" s="7" t="s">
        <v>16</v>
      </c>
      <c r="L237" s="35" t="s">
        <v>10</v>
      </c>
      <c r="M237" s="32">
        <f t="shared" si="62"/>
        <v>80000</v>
      </c>
    </row>
    <row r="238" spans="1:13" ht="15.75" customHeight="1">
      <c r="A238" s="192"/>
      <c r="B238" s="140" t="s">
        <v>262</v>
      </c>
      <c r="C238" s="178" t="s">
        <v>80</v>
      </c>
      <c r="D238" s="23" t="s">
        <v>175</v>
      </c>
      <c r="E238" s="14">
        <v>25000</v>
      </c>
      <c r="F238" s="7" t="s">
        <v>7</v>
      </c>
      <c r="G238" s="108">
        <v>6</v>
      </c>
      <c r="H238" s="7" t="s">
        <v>74</v>
      </c>
      <c r="I238" s="7" t="s">
        <v>7</v>
      </c>
      <c r="J238" s="108">
        <v>10</v>
      </c>
      <c r="K238" s="7" t="s">
        <v>289</v>
      </c>
      <c r="L238" s="36" t="s">
        <v>10</v>
      </c>
      <c r="M238" s="32">
        <f t="shared" si="62"/>
        <v>1500000</v>
      </c>
    </row>
    <row r="239" spans="1:13" ht="15.75" customHeight="1">
      <c r="A239" s="192"/>
      <c r="B239" s="141"/>
      <c r="C239" s="179"/>
      <c r="D239" s="23" t="s">
        <v>176</v>
      </c>
      <c r="E239" s="14">
        <v>10000</v>
      </c>
      <c r="F239" s="7" t="s">
        <v>7</v>
      </c>
      <c r="G239" s="108">
        <v>3</v>
      </c>
      <c r="H239" s="7" t="s">
        <v>74</v>
      </c>
      <c r="I239" s="7" t="s">
        <v>7</v>
      </c>
      <c r="J239" s="108">
        <v>10</v>
      </c>
      <c r="K239" s="7" t="s">
        <v>9</v>
      </c>
      <c r="L239" s="36" t="s">
        <v>10</v>
      </c>
      <c r="M239" s="32">
        <f t="shared" si="62"/>
        <v>300000</v>
      </c>
    </row>
    <row r="240" spans="1:13" ht="15.75" customHeight="1">
      <c r="A240" s="192"/>
      <c r="B240" s="141"/>
      <c r="C240" s="180"/>
      <c r="D240" s="23" t="s">
        <v>168</v>
      </c>
      <c r="E240" s="14">
        <v>9784</v>
      </c>
      <c r="F240" s="7" t="s">
        <v>7</v>
      </c>
      <c r="G240" s="108">
        <v>3</v>
      </c>
      <c r="H240" s="7" t="s">
        <v>74</v>
      </c>
      <c r="I240" s="7" t="s">
        <v>7</v>
      </c>
      <c r="J240" s="108">
        <v>10</v>
      </c>
      <c r="K240" s="7" t="s">
        <v>263</v>
      </c>
      <c r="L240" s="36" t="s">
        <v>10</v>
      </c>
      <c r="M240" s="32">
        <f t="shared" si="62"/>
        <v>293520</v>
      </c>
    </row>
    <row r="241" spans="1:13" ht="15.75" customHeight="1">
      <c r="A241" s="79" t="s">
        <v>84</v>
      </c>
      <c r="B241" s="80"/>
      <c r="C241" s="80"/>
      <c r="D241" s="80"/>
      <c r="E241" s="80"/>
      <c r="F241" s="80"/>
      <c r="G241" s="80"/>
      <c r="H241" s="80"/>
      <c r="I241" s="80"/>
      <c r="J241" s="80"/>
      <c r="K241" s="80"/>
      <c r="L241" s="81"/>
      <c r="M241" s="31">
        <f>SUM(M233:M240)</f>
        <v>4009770</v>
      </c>
    </row>
    <row r="242" spans="1:13" ht="21" customHeight="1">
      <c r="A242" s="191" t="s">
        <v>98</v>
      </c>
      <c r="B242" s="28" t="s">
        <v>99</v>
      </c>
      <c r="C242" s="24" t="s">
        <v>100</v>
      </c>
      <c r="D242" s="23" t="s">
        <v>100</v>
      </c>
      <c r="E242" s="14"/>
      <c r="F242" s="7"/>
      <c r="G242" s="10"/>
      <c r="H242" s="7"/>
      <c r="I242" s="7"/>
      <c r="J242" s="10"/>
      <c r="K242" s="7"/>
      <c r="L242" s="36"/>
      <c r="M242" s="29">
        <f>E242*J242</f>
        <v>0</v>
      </c>
    </row>
    <row r="243" spans="1:13" ht="15.75" customHeight="1">
      <c r="A243" s="192"/>
      <c r="B243" s="41" t="s">
        <v>138</v>
      </c>
      <c r="C243" s="41" t="s">
        <v>139</v>
      </c>
      <c r="D243" s="41" t="s">
        <v>139</v>
      </c>
      <c r="E243" s="14"/>
      <c r="F243" s="7"/>
      <c r="G243" s="10"/>
      <c r="H243" s="7"/>
      <c r="I243" s="7"/>
      <c r="J243" s="10"/>
      <c r="K243" s="7"/>
      <c r="L243" s="36"/>
      <c r="M243" s="29">
        <f>E243*G243*J243</f>
        <v>0</v>
      </c>
    </row>
    <row r="244" spans="1:13" ht="15.75" customHeight="1">
      <c r="A244" s="192"/>
      <c r="B244" s="28" t="s">
        <v>101</v>
      </c>
      <c r="C244" s="57" t="s">
        <v>154</v>
      </c>
      <c r="D244" s="57" t="s">
        <v>132</v>
      </c>
      <c r="E244" s="14"/>
      <c r="F244" s="7"/>
      <c r="G244" s="10"/>
      <c r="H244" s="7"/>
      <c r="I244" s="7"/>
      <c r="J244" s="10"/>
      <c r="K244" s="7"/>
      <c r="L244" s="36"/>
      <c r="M244" s="29">
        <f>E244*G244*J244</f>
        <v>0</v>
      </c>
    </row>
    <row r="245" spans="1:13" ht="15.75" customHeight="1">
      <c r="A245" s="192"/>
      <c r="B245" s="28" t="s">
        <v>102</v>
      </c>
      <c r="C245" s="28" t="s">
        <v>105</v>
      </c>
      <c r="D245" s="23" t="s">
        <v>105</v>
      </c>
      <c r="E245" s="14"/>
      <c r="F245" s="7"/>
      <c r="G245" s="10"/>
      <c r="H245" s="7"/>
      <c r="I245" s="7"/>
      <c r="J245" s="10"/>
      <c r="K245" s="7"/>
      <c r="L245" s="36"/>
      <c r="M245" s="29">
        <f>E245*G245*J245</f>
        <v>0</v>
      </c>
    </row>
    <row r="246" spans="1:13" ht="15.75" customHeight="1">
      <c r="A246" s="79" t="s">
        <v>84</v>
      </c>
      <c r="B246" s="80"/>
      <c r="C246" s="80"/>
      <c r="D246" s="80"/>
      <c r="E246" s="80"/>
      <c r="F246" s="80"/>
      <c r="G246" s="80"/>
      <c r="H246" s="80"/>
      <c r="I246" s="80"/>
      <c r="J246" s="80"/>
      <c r="K246" s="80"/>
      <c r="L246" s="81"/>
      <c r="M246" s="31">
        <f>SUM(M242:M245)</f>
        <v>0</v>
      </c>
    </row>
    <row r="247" spans="1:13" ht="18" customHeight="1">
      <c r="A247" s="76" t="s">
        <v>107</v>
      </c>
      <c r="B247" s="77"/>
      <c r="C247" s="77"/>
      <c r="D247" s="77"/>
      <c r="E247" s="77"/>
      <c r="F247" s="77"/>
      <c r="G247" s="77"/>
      <c r="H247" s="77"/>
      <c r="I247" s="77"/>
      <c r="J247" s="77"/>
      <c r="K247" s="77"/>
      <c r="L247" s="78"/>
      <c r="M247" s="33">
        <f>M58+M223+M225+M232+M241+M246</f>
        <v>25790370</v>
      </c>
    </row>
    <row r="248" spans="1:13" ht="26.25" customHeight="1"/>
    <row r="249" spans="1:13">
      <c r="A249" s="6"/>
      <c r="B249" s="6"/>
      <c r="C249" s="6"/>
      <c r="D249" s="25"/>
      <c r="E249" s="6"/>
      <c r="M249" s="6"/>
    </row>
    <row r="250" spans="1:13">
      <c r="A250" s="6"/>
      <c r="B250" s="6"/>
      <c r="C250" s="6"/>
      <c r="D250" s="25"/>
      <c r="E250" s="6"/>
      <c r="M250" s="6"/>
    </row>
  </sheetData>
  <mergeCells count="68">
    <mergeCell ref="B33:L33"/>
    <mergeCell ref="B57:L57"/>
    <mergeCell ref="A58:L58"/>
    <mergeCell ref="C66:C67"/>
    <mergeCell ref="C76:C83"/>
    <mergeCell ref="C50:C54"/>
    <mergeCell ref="C59:C63"/>
    <mergeCell ref="A6:A57"/>
    <mergeCell ref="C21:C24"/>
    <mergeCell ref="C25:C28"/>
    <mergeCell ref="C6:C20"/>
    <mergeCell ref="B6:B32"/>
    <mergeCell ref="C34:C40"/>
    <mergeCell ref="C47:C49"/>
    <mergeCell ref="C29:C30"/>
    <mergeCell ref="B87:L87"/>
    <mergeCell ref="C105:C107"/>
    <mergeCell ref="C69:C75"/>
    <mergeCell ref="B34:B56"/>
    <mergeCell ref="B59:B86"/>
    <mergeCell ref="C85:C86"/>
    <mergeCell ref="C96:C101"/>
    <mergeCell ref="C92:C95"/>
    <mergeCell ref="C41:C46"/>
    <mergeCell ref="A1:M1"/>
    <mergeCell ref="A3:M3"/>
    <mergeCell ref="C4:C5"/>
    <mergeCell ref="F5:H5"/>
    <mergeCell ref="D4:M4"/>
    <mergeCell ref="B4:B5"/>
    <mergeCell ref="A4:A5"/>
    <mergeCell ref="I5:L5"/>
    <mergeCell ref="A225:L225"/>
    <mergeCell ref="A59:A222"/>
    <mergeCell ref="C108:C110"/>
    <mergeCell ref="C134:C140"/>
    <mergeCell ref="A223:L223"/>
    <mergeCell ref="B214:B221"/>
    <mergeCell ref="B222:L222"/>
    <mergeCell ref="B213:L213"/>
    <mergeCell ref="C121:C122"/>
    <mergeCell ref="C191:C193"/>
    <mergeCell ref="C115:C120"/>
    <mergeCell ref="C111:C114"/>
    <mergeCell ref="B204:L204"/>
    <mergeCell ref="C206:C210"/>
    <mergeCell ref="B205:B212"/>
    <mergeCell ref="C199:C203"/>
    <mergeCell ref="A242:A245"/>
    <mergeCell ref="C238:C240"/>
    <mergeCell ref="A233:A240"/>
    <mergeCell ref="B238:B240"/>
    <mergeCell ref="B235:B237"/>
    <mergeCell ref="C235:C237"/>
    <mergeCell ref="C165:C169"/>
    <mergeCell ref="B88:B203"/>
    <mergeCell ref="C88:C91"/>
    <mergeCell ref="C123:C124"/>
    <mergeCell ref="C196:C198"/>
    <mergeCell ref="C141:C150"/>
    <mergeCell ref="C155:C157"/>
    <mergeCell ref="C160:C161"/>
    <mergeCell ref="C130:C133"/>
    <mergeCell ref="C153:C154"/>
    <mergeCell ref="C176:C187"/>
    <mergeCell ref="C188:C190"/>
    <mergeCell ref="C125:C128"/>
    <mergeCell ref="C171:C175"/>
  </mergeCells>
  <phoneticPr fontId="2" type="noConversion"/>
  <printOptions horizontalCentered="1"/>
  <pageMargins left="0.27559055118110237" right="0.27559055118110237" top="0.78740157480314965" bottom="0.43307086614173229" header="0.43307086614173229" footer="0.39370078740157483"/>
  <pageSetup paperSize="9" scale="7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B2:H16"/>
  <sheetViews>
    <sheetView workbookViewId="0">
      <selection activeCell="L15" sqref="L15"/>
    </sheetView>
  </sheetViews>
  <sheetFormatPr defaultRowHeight="16.5"/>
  <cols>
    <col min="3" max="3" width="7" customWidth="1"/>
    <col min="4" max="4" width="3.875" customWidth="1"/>
    <col min="7" max="7" width="12.625" bestFit="1" customWidth="1"/>
    <col min="8" max="8" width="11.5" bestFit="1" customWidth="1"/>
  </cols>
  <sheetData>
    <row r="2" spans="2:8">
      <c r="C2" t="s">
        <v>235</v>
      </c>
    </row>
    <row r="3" spans="2:8">
      <c r="B3" t="s">
        <v>20</v>
      </c>
      <c r="C3" s="91" t="s">
        <v>232</v>
      </c>
      <c r="D3" s="91">
        <v>120</v>
      </c>
    </row>
    <row r="4" spans="2:8">
      <c r="C4" s="91" t="s">
        <v>233</v>
      </c>
      <c r="D4" s="91">
        <v>72</v>
      </c>
    </row>
    <row r="5" spans="2:8">
      <c r="C5" s="91" t="s">
        <v>234</v>
      </c>
      <c r="D5" s="91">
        <v>78</v>
      </c>
    </row>
    <row r="16" spans="2:8">
      <c r="G16">
        <v>87600</v>
      </c>
      <c r="H16">
        <f>G16/12</f>
        <v>7300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4:C10"/>
  <sheetViews>
    <sheetView workbookViewId="0">
      <selection activeCell="E9" sqref="E9"/>
    </sheetView>
  </sheetViews>
  <sheetFormatPr defaultRowHeight="16.5"/>
  <cols>
    <col min="1" max="1" width="34.375" customWidth="1"/>
    <col min="2" max="2" width="36.75" customWidth="1"/>
  </cols>
  <sheetData>
    <row r="4" spans="1:3" ht="78.75" customHeight="1">
      <c r="A4" s="224" t="s">
        <v>392</v>
      </c>
      <c r="B4" s="224"/>
      <c r="C4" s="116"/>
    </row>
    <row r="5" spans="1:3" ht="78.75" customHeight="1">
      <c r="A5" s="120" t="s">
        <v>383</v>
      </c>
      <c r="B5" s="118" t="s">
        <v>384</v>
      </c>
    </row>
    <row r="6" spans="1:3" ht="78.75" customHeight="1">
      <c r="A6" s="120" t="s">
        <v>385</v>
      </c>
      <c r="B6" s="118" t="s">
        <v>386</v>
      </c>
    </row>
    <row r="7" spans="1:3" ht="78.75" customHeight="1">
      <c r="A7" s="120" t="s">
        <v>387</v>
      </c>
      <c r="B7" s="118" t="s">
        <v>388</v>
      </c>
    </row>
    <row r="8" spans="1:3" ht="78.75" customHeight="1">
      <c r="A8" s="121" t="s">
        <v>389</v>
      </c>
      <c r="B8" s="119">
        <v>510000</v>
      </c>
    </row>
    <row r="9" spans="1:3" ht="78.75" customHeight="1">
      <c r="A9" s="122" t="s">
        <v>393</v>
      </c>
      <c r="B9" s="123" t="s">
        <v>394</v>
      </c>
    </row>
    <row r="10" spans="1:3" ht="78.75" customHeight="1">
      <c r="A10" s="121" t="s">
        <v>390</v>
      </c>
      <c r="B10" s="117" t="s">
        <v>391</v>
      </c>
    </row>
  </sheetData>
  <mergeCells count="1">
    <mergeCell ref="A4:B4"/>
  </mergeCells>
  <phoneticPr fontId="2" type="noConversion"/>
  <pageMargins left="1.22" right="0.7" top="1.22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세입</vt:lpstr>
      <vt:lpstr>세출</vt:lpstr>
      <vt:lpstr>Sheet2</vt:lpstr>
      <vt:lpstr>Sheet1</vt:lpstr>
      <vt:lpstr>세입!Print_Area</vt:lpstr>
      <vt:lpstr>세출!Print_Area</vt:lpstr>
      <vt:lpstr>세입!Print_Titles</vt:lpstr>
      <vt:lpstr>세출!Print_Titles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mest</dc:creator>
  <cp:lastModifiedBy>김종성</cp:lastModifiedBy>
  <cp:lastPrinted>2017-12-19T00:41:19Z</cp:lastPrinted>
  <dcterms:created xsi:type="dcterms:W3CDTF">2012-11-29T06:11:45Z</dcterms:created>
  <dcterms:modified xsi:type="dcterms:W3CDTF">2017-12-21T07:37:00Z</dcterms:modified>
</cp:coreProperties>
</file>