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2555"/>
  </bookViews>
  <sheets>
    <sheet name="결산" sheetId="1" r:id="rId1"/>
    <sheet name="미수납액" sheetId="3" r:id="rId2"/>
  </sheets>
  <calcPr calcId="125725"/>
</workbook>
</file>

<file path=xl/calcChain.xml><?xml version="1.0" encoding="utf-8"?>
<calcChain xmlns="http://schemas.openxmlformats.org/spreadsheetml/2006/main">
  <c r="F5" i="3"/>
  <c r="F6"/>
  <c r="F7"/>
  <c r="F8"/>
  <c r="F9"/>
  <c r="F10"/>
  <c r="F11"/>
  <c r="F12"/>
  <c r="F13"/>
  <c r="F14"/>
  <c r="F15"/>
  <c r="F4"/>
  <c r="C15"/>
  <c r="E15"/>
  <c r="D15"/>
  <c r="I53" i="1"/>
  <c r="I55"/>
  <c r="C67"/>
  <c r="G72"/>
  <c r="E53"/>
  <c r="E63"/>
  <c r="E72" s="1"/>
  <c r="F63"/>
  <c r="F72" s="1"/>
  <c r="C63"/>
  <c r="C72" s="1"/>
  <c r="I66"/>
  <c r="I67"/>
  <c r="I63" s="1"/>
  <c r="I65"/>
  <c r="E66"/>
  <c r="E65"/>
  <c r="I60"/>
  <c r="D60"/>
  <c r="E60"/>
  <c r="E59"/>
  <c r="E58"/>
  <c r="E57"/>
  <c r="E56"/>
  <c r="E55"/>
  <c r="E54"/>
  <c r="I62"/>
  <c r="G61"/>
  <c r="F60"/>
  <c r="C60"/>
  <c r="C61"/>
  <c r="I58"/>
  <c r="F58"/>
  <c r="C58"/>
  <c r="I59"/>
  <c r="F49"/>
  <c r="I54"/>
  <c r="I56"/>
  <c r="I57"/>
  <c r="F53"/>
  <c r="C53"/>
  <c r="I49"/>
  <c r="I51"/>
  <c r="I50"/>
  <c r="E49"/>
  <c r="E51"/>
  <c r="E50"/>
  <c r="C49"/>
  <c r="D28"/>
  <c r="F28"/>
  <c r="G28"/>
  <c r="C28"/>
  <c r="E31"/>
  <c r="E28" s="1"/>
  <c r="C13"/>
  <c r="E13"/>
  <c r="F13"/>
  <c r="G13"/>
  <c r="G8"/>
  <c r="F8"/>
  <c r="E8"/>
  <c r="C8"/>
  <c r="I72" l="1"/>
  <c r="I8"/>
</calcChain>
</file>

<file path=xl/sharedStrings.xml><?xml version="1.0" encoding="utf-8"?>
<sst xmlns="http://schemas.openxmlformats.org/spreadsheetml/2006/main" count="277" uniqueCount="96">
  <si>
    <t>구 분</t>
  </si>
  <si>
    <t>예산액</t>
  </si>
  <si>
    <t>(A)</t>
  </si>
  <si>
    <t>이월등증감액</t>
  </si>
  <si>
    <t>(B)</t>
  </si>
  <si>
    <t>예산현액</t>
  </si>
  <si>
    <t>(C=A+B)</t>
  </si>
  <si>
    <t>징수결정액</t>
  </si>
  <si>
    <t>(D)</t>
  </si>
  <si>
    <t>수납액</t>
  </si>
  <si>
    <t>(E)</t>
  </si>
  <si>
    <t>불납결손액</t>
  </si>
  <si>
    <t>(F)</t>
  </si>
  <si>
    <t>미수납액</t>
  </si>
  <si>
    <t>(G=D-E-F)</t>
  </si>
  <si>
    <t>학부모부담수입</t>
  </si>
  <si>
    <t xml:space="preserve">  </t>
  </si>
  <si>
    <t xml:space="preserve">- </t>
  </si>
  <si>
    <t>입학금</t>
  </si>
  <si>
    <t>수업료</t>
  </si>
  <si>
    <t>학교운영지원비</t>
  </si>
  <si>
    <t>-</t>
  </si>
  <si>
    <t>수익자부담경비</t>
  </si>
  <si>
    <t>교육부지원금</t>
  </si>
  <si>
    <t>교직원인건비</t>
  </si>
  <si>
    <t>운영비</t>
  </si>
  <si>
    <t>임차료</t>
  </si>
  <si>
    <t>저소득층자녀지원</t>
  </si>
  <si>
    <t>방과후학교지원</t>
  </si>
  <si>
    <r>
      <t>시설</t>
    </r>
    <r>
      <rPr>
        <sz val="9"/>
        <color rgb="FF000000"/>
        <rFont val="HCR Batang"/>
        <family val="1"/>
      </rPr>
      <t>(</t>
    </r>
    <r>
      <rPr>
        <sz val="9"/>
        <color rgb="FF000000"/>
        <rFont val="맑은 고딕"/>
        <family val="3"/>
        <charset val="129"/>
        <scheme val="minor"/>
      </rPr>
      <t>대수선</t>
    </r>
    <r>
      <rPr>
        <sz val="9"/>
        <color rgb="FF000000"/>
        <rFont val="HCR Batang"/>
        <family val="1"/>
      </rPr>
      <t>)</t>
    </r>
    <r>
      <rPr>
        <sz val="9"/>
        <color rgb="FF000000"/>
        <rFont val="맑은 고딕"/>
        <family val="3"/>
        <charset val="129"/>
        <scheme val="minor"/>
      </rPr>
      <t>비</t>
    </r>
  </si>
  <si>
    <t>기타교육부지원금</t>
  </si>
  <si>
    <t>자체수입</t>
  </si>
  <si>
    <t>사용료및수수료</t>
  </si>
  <si>
    <r>
      <t>잡수입</t>
    </r>
    <r>
      <rPr>
        <sz val="9"/>
        <color rgb="FF000000"/>
        <rFont val="HCR Batang"/>
        <family val="1"/>
      </rPr>
      <t>(</t>
    </r>
    <r>
      <rPr>
        <sz val="9"/>
        <color rgb="FF000000"/>
        <rFont val="맑은 고딕"/>
        <family val="3"/>
        <charset val="129"/>
        <scheme val="minor"/>
      </rPr>
      <t>예금이자</t>
    </r>
    <r>
      <rPr>
        <sz val="9"/>
        <color rgb="FF000000"/>
        <rFont val="HCR Batang"/>
        <family val="1"/>
      </rPr>
      <t>)</t>
    </r>
  </si>
  <si>
    <t>전입금 및 지원금</t>
  </si>
  <si>
    <t>학교발전기금전입금</t>
  </si>
  <si>
    <t>법인전입금</t>
  </si>
  <si>
    <t>기타지원금</t>
  </si>
  <si>
    <t>기타수입</t>
  </si>
  <si>
    <t>과년도 수입</t>
  </si>
  <si>
    <r>
      <t>이월금</t>
    </r>
    <r>
      <rPr>
        <sz val="9"/>
        <color rgb="FF000000"/>
        <rFont val="HCR Batang"/>
        <family val="1"/>
      </rPr>
      <t>(</t>
    </r>
    <r>
      <rPr>
        <sz val="9"/>
        <color rgb="FF000000"/>
        <rFont val="맑은 고딕"/>
        <family val="3"/>
        <charset val="129"/>
        <scheme val="minor"/>
      </rPr>
      <t>순세계잉여금</t>
    </r>
    <r>
      <rPr>
        <sz val="9"/>
        <color rgb="FF000000"/>
        <rFont val="HCR Batang"/>
        <family val="1"/>
      </rPr>
      <t>)</t>
    </r>
  </si>
  <si>
    <t>적립금</t>
  </si>
  <si>
    <t>환차익</t>
  </si>
  <si>
    <t>합 계</t>
  </si>
  <si>
    <t>□ 세입</t>
  </si>
  <si>
    <t xml:space="preserve">2016학년도 학교회계 세입세출결산서
(회계연도 2016년 3월 1일 ~ 2017년 2월 28일)
</t>
    <phoneticPr fontId="8" type="noConversion"/>
  </si>
  <si>
    <t>지출액</t>
  </si>
  <si>
    <t>다음년도이월액</t>
  </si>
  <si>
    <t>불용액</t>
  </si>
  <si>
    <t>(F=C-D-E)</t>
  </si>
  <si>
    <t>인건비</t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</si>
  <si>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교원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</si>
  <si>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직원 및 계약교직원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</si>
  <si>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퇴직적립금</t>
    </r>
  </si>
  <si>
    <t>학교운영비</t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</si>
  <si>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일반운영비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</si>
  <si>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교수학습활동비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</si>
  <si>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학생복리비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</si>
  <si>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업무추진비</t>
    </r>
  </si>
  <si>
    <t>자산취득비</t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</si>
  <si>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자산취득비</t>
    </r>
  </si>
  <si>
    <r>
      <t>시설</t>
    </r>
    <r>
      <rPr>
        <b/>
        <sz val="9"/>
        <color rgb="FF000000"/>
        <rFont val="HCR Batang"/>
        <family val="1"/>
      </rPr>
      <t>(</t>
    </r>
    <r>
      <rPr>
        <b/>
        <sz val="9"/>
        <color rgb="FF000000"/>
        <rFont val="맑은 고딕"/>
        <family val="3"/>
        <charset val="129"/>
        <scheme val="minor"/>
      </rPr>
      <t>대수선</t>
    </r>
    <r>
      <rPr>
        <b/>
        <sz val="9"/>
        <color rgb="FF000000"/>
        <rFont val="HCR Batang"/>
        <family val="1"/>
      </rPr>
      <t>)</t>
    </r>
    <r>
      <rPr>
        <b/>
        <sz val="9"/>
        <color rgb="FF000000"/>
        <rFont val="맑은 고딕"/>
        <family val="3"/>
        <charset val="129"/>
        <scheme val="minor"/>
      </rPr>
      <t>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</si>
  <si>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시설비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</si>
  <si>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대수선비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</si>
  <si>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현장학습비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</si>
  <si>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학교급식비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</si>
  <si>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방과후학교교육활동비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</si>
  <si>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기타수익자부담경비</t>
    </r>
  </si>
  <si>
    <t>예비비및기타</t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</si>
  <si>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예비비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</si>
  <si>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적립금</t>
    </r>
  </si>
  <si>
    <r>
      <t xml:space="preserve">- </t>
    </r>
    <r>
      <rPr>
        <sz val="9"/>
        <color rgb="FF000000"/>
        <rFont val="맑은 고딕"/>
        <family val="3"/>
        <charset val="129"/>
        <scheme val="minor"/>
      </rPr>
      <t>환차손</t>
    </r>
  </si>
  <si>
    <t>단위 : RMB(￥)</t>
    <phoneticPr fontId="8" type="noConversion"/>
  </si>
  <si>
    <t xml:space="preserve"> </t>
    <phoneticPr fontId="8" type="noConversion"/>
  </si>
  <si>
    <t>□ 세출</t>
    <phoneticPr fontId="8" type="noConversion"/>
  </si>
  <si>
    <t xml:space="preserve">81,664.29  </t>
    <phoneticPr fontId="8" type="noConversion"/>
  </si>
  <si>
    <t>수납액</t>
    <phoneticPr fontId="8" type="noConversion"/>
  </si>
  <si>
    <t>서효정</t>
    <phoneticPr fontId="8" type="noConversion"/>
  </si>
  <si>
    <t>서효민</t>
    <phoneticPr fontId="8" type="noConversion"/>
  </si>
  <si>
    <t>오세원</t>
    <phoneticPr fontId="8" type="noConversion"/>
  </si>
  <si>
    <t>정시원</t>
    <phoneticPr fontId="8" type="noConversion"/>
  </si>
  <si>
    <t>장효준</t>
    <phoneticPr fontId="8" type="noConversion"/>
  </si>
  <si>
    <t>이현수</t>
    <phoneticPr fontId="8" type="noConversion"/>
  </si>
  <si>
    <t>조승완</t>
    <phoneticPr fontId="8" type="noConversion"/>
  </si>
  <si>
    <t>임희승</t>
    <phoneticPr fontId="8" type="noConversion"/>
  </si>
  <si>
    <t>배다빈</t>
    <phoneticPr fontId="8" type="noConversion"/>
  </si>
  <si>
    <t>임가연</t>
    <phoneticPr fontId="8" type="noConversion"/>
  </si>
  <si>
    <t>정민규</t>
    <phoneticPr fontId="8" type="noConversion"/>
  </si>
  <si>
    <t>*2017년 3월부터 2016학년도 과년도 수입으로 징수</t>
    <phoneticPr fontId="8" type="noConversion"/>
  </si>
  <si>
    <t>연번</t>
    <phoneticPr fontId="8" type="noConversion"/>
  </si>
  <si>
    <t>미수납자</t>
    <phoneticPr fontId="8" type="noConversion"/>
  </si>
  <si>
    <t>학비</t>
    <phoneticPr fontId="8" type="noConversion"/>
  </si>
  <si>
    <t>급간식비</t>
    <phoneticPr fontId="8" type="noConversion"/>
  </si>
  <si>
    <t>스쿨버스비</t>
    <phoneticPr fontId="8" type="noConversion"/>
  </si>
  <si>
    <t>합계</t>
    <phoneticPr fontId="8" type="noConversion"/>
  </si>
  <si>
    <t>2016학년도 수익자부담경비 미수납액</t>
    <phoneticPr fontId="8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</si>
</sst>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);[Red]\(0.00\)"/>
    <numFmt numFmtId="178" formatCode="#,##0.00_);[Red]\(#,##0.00\)"/>
    <numFmt numFmtId="179" formatCode="#,##0.00_ ;[Red]\-#,##0.00\ "/>
    <numFmt numFmtId="180" formatCode="#,##0.00_ 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rgb="FF000000"/>
      <name val="HCR Batang"/>
      <family val="1"/>
    </font>
    <font>
      <sz val="10"/>
      <color rgb="FF000000"/>
      <name val="HCR Batang"/>
      <family val="1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HCR Batang"/>
      <family val="1"/>
    </font>
    <font>
      <sz val="9"/>
      <color rgb="FF000000"/>
      <name val="한양중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rgb="FF000000"/>
      <name val="한컴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9"/>
      <color rgb="FF000000"/>
      <name val="hcr batang"/>
      <family val="1"/>
      <charset val="129"/>
    </font>
    <font>
      <sz val="10"/>
      <color rgb="FF000000"/>
      <name val="hcr batang"/>
      <family val="1"/>
      <charset val="129"/>
    </font>
    <font>
      <sz val="10"/>
      <color rgb="FF000000"/>
      <name val="hr batang"/>
      <family val="2"/>
    </font>
    <font>
      <sz val="11"/>
      <color theme="1"/>
      <name val="hcr batang"/>
      <family val="1"/>
      <charset val="129"/>
    </font>
    <font>
      <sz val="9"/>
      <color rgb="FFFF0000"/>
      <name val="hcr batang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 style="thin">
        <color rgb="FF000000"/>
      </top>
      <bottom style="dotted">
        <color rgb="FF000000"/>
      </bottom>
      <diagonal/>
    </border>
    <border>
      <left/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/>
      <diagonal/>
    </border>
    <border>
      <left/>
      <right style="medium">
        <color indexed="64"/>
      </right>
      <top style="dotted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otted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rgb="FF000000"/>
      </top>
      <bottom/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tted">
        <color indexed="64"/>
      </bottom>
      <diagonal/>
    </border>
    <border>
      <left/>
      <right/>
      <top style="thin">
        <color rgb="FF000000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rgb="FF000000"/>
      </top>
      <bottom style="dotted">
        <color indexed="64"/>
      </bottom>
      <diagonal/>
    </border>
    <border>
      <left style="medium">
        <color indexed="64"/>
      </left>
      <right/>
      <top style="thin">
        <color rgb="FF000000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1" fontId="10" fillId="0" borderId="0" xfId="1" applyFont="1" applyAlignment="1">
      <alignment horizontal="left" vertical="center" wrapText="1"/>
    </xf>
    <xf numFmtId="41" fontId="0" fillId="0" borderId="0" xfId="1" applyFont="1" applyAlignment="1">
      <alignment horizontal="left" vertical="center"/>
    </xf>
    <xf numFmtId="41" fontId="12" fillId="0" borderId="0" xfId="1" applyFont="1" applyAlignment="1">
      <alignment horizontal="left" vertical="center"/>
    </xf>
    <xf numFmtId="41" fontId="7" fillId="0" borderId="1" xfId="1" applyFont="1" applyBorder="1" applyAlignment="1">
      <alignment horizontal="left" vertical="center" wrapText="1"/>
    </xf>
    <xf numFmtId="41" fontId="15" fillId="0" borderId="4" xfId="1" applyFont="1" applyBorder="1" applyAlignment="1">
      <alignment horizontal="left" vertical="center" wrapText="1"/>
    </xf>
    <xf numFmtId="41" fontId="7" fillId="0" borderId="2" xfId="1" applyFont="1" applyBorder="1" applyAlignment="1">
      <alignment horizontal="left" vertical="center" wrapText="1"/>
    </xf>
    <xf numFmtId="41" fontId="7" fillId="0" borderId="4" xfId="1" applyFont="1" applyBorder="1" applyAlignment="1">
      <alignment horizontal="left" vertical="center" wrapText="1"/>
    </xf>
    <xf numFmtId="41" fontId="7" fillId="0" borderId="3" xfId="1" applyFont="1" applyBorder="1" applyAlignment="1">
      <alignment horizontal="left" vertical="center" wrapText="1"/>
    </xf>
    <xf numFmtId="41" fontId="14" fillId="0" borderId="4" xfId="1" applyFont="1" applyBorder="1" applyAlignment="1">
      <alignment horizontal="left" vertical="center" wrapText="1"/>
    </xf>
    <xf numFmtId="41" fontId="7" fillId="4" borderId="2" xfId="1" applyFont="1" applyFill="1" applyBorder="1" applyAlignment="1">
      <alignment horizontal="left" vertical="center" wrapText="1"/>
    </xf>
    <xf numFmtId="41" fontId="7" fillId="2" borderId="2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41" fontId="7" fillId="3" borderId="2" xfId="1" applyFont="1" applyFill="1" applyBorder="1" applyAlignment="1">
      <alignment horizontal="left" vertical="center" wrapText="1"/>
    </xf>
    <xf numFmtId="41" fontId="7" fillId="0" borderId="5" xfId="1" applyFont="1" applyBorder="1" applyAlignment="1">
      <alignment horizontal="left" vertical="center" wrapText="1"/>
    </xf>
    <xf numFmtId="41" fontId="7" fillId="0" borderId="0" xfId="1" applyFont="1" applyBorder="1" applyAlignment="1">
      <alignment horizontal="left" vertical="center" wrapText="1"/>
    </xf>
    <xf numFmtId="41" fontId="4" fillId="0" borderId="4" xfId="1" applyFont="1" applyBorder="1" applyAlignment="1">
      <alignment horizontal="center" vertical="center" wrapText="1"/>
    </xf>
    <xf numFmtId="41" fontId="7" fillId="0" borderId="8" xfId="1" applyFont="1" applyBorder="1" applyAlignment="1">
      <alignment horizontal="left" vertical="center" wrapText="1"/>
    </xf>
    <xf numFmtId="41" fontId="7" fillId="0" borderId="7" xfId="1" applyFont="1" applyBorder="1" applyAlignment="1">
      <alignment horizontal="left" vertical="center" wrapText="1"/>
    </xf>
    <xf numFmtId="41" fontId="14" fillId="0" borderId="11" xfId="1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1" fontId="7" fillId="0" borderId="28" xfId="1" applyFont="1" applyBorder="1" applyAlignment="1">
      <alignment horizontal="left" vertical="center" wrapText="1"/>
    </xf>
    <xf numFmtId="41" fontId="7" fillId="0" borderId="30" xfId="1" applyFont="1" applyBorder="1" applyAlignment="1">
      <alignment horizontal="left" vertical="center" wrapText="1"/>
    </xf>
    <xf numFmtId="41" fontId="7" fillId="0" borderId="31" xfId="1" applyFont="1" applyBorder="1" applyAlignment="1">
      <alignment horizontal="left" vertical="center" wrapText="1"/>
    </xf>
    <xf numFmtId="41" fontId="15" fillId="0" borderId="19" xfId="1" applyFont="1" applyBorder="1" applyAlignment="1">
      <alignment horizontal="left" vertical="center" wrapText="1"/>
    </xf>
    <xf numFmtId="41" fontId="7" fillId="0" borderId="32" xfId="1" applyFont="1" applyBorder="1" applyAlignment="1">
      <alignment horizontal="left" vertical="center" wrapText="1"/>
    </xf>
    <xf numFmtId="41" fontId="7" fillId="0" borderId="34" xfId="1" applyFont="1" applyBorder="1" applyAlignment="1">
      <alignment horizontal="left" vertical="center" wrapText="1"/>
    </xf>
    <xf numFmtId="41" fontId="7" fillId="3" borderId="34" xfId="1" applyFont="1" applyFill="1" applyBorder="1" applyAlignment="1">
      <alignment horizontal="left" vertical="center" wrapText="1"/>
    </xf>
    <xf numFmtId="41" fontId="7" fillId="0" borderId="36" xfId="1" applyFont="1" applyBorder="1" applyAlignment="1">
      <alignment horizontal="left" vertical="center" wrapText="1"/>
    </xf>
    <xf numFmtId="41" fontId="15" fillId="0" borderId="38" xfId="1" applyFont="1" applyBorder="1" applyAlignment="1">
      <alignment horizontal="center" vertical="center" wrapText="1"/>
    </xf>
    <xf numFmtId="41" fontId="7" fillId="0" borderId="40" xfId="1" applyFont="1" applyBorder="1" applyAlignment="1">
      <alignment horizontal="left" vertical="center" wrapText="1"/>
    </xf>
    <xf numFmtId="41" fontId="7" fillId="0" borderId="38" xfId="1" applyFont="1" applyBorder="1" applyAlignment="1">
      <alignment horizontal="left" vertical="center" wrapText="1"/>
    </xf>
    <xf numFmtId="41" fontId="7" fillId="0" borderId="41" xfId="1" applyFont="1" applyBorder="1" applyAlignment="1">
      <alignment horizontal="left" vertical="center" wrapText="1"/>
    </xf>
    <xf numFmtId="41" fontId="14" fillId="0" borderId="38" xfId="1" applyFont="1" applyBorder="1" applyAlignment="1">
      <alignment horizontal="left" vertical="center" wrapText="1"/>
    </xf>
    <xf numFmtId="41" fontId="7" fillId="0" borderId="42" xfId="1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41" fontId="3" fillId="0" borderId="46" xfId="1" applyFont="1" applyBorder="1" applyAlignment="1">
      <alignment horizontal="left" vertical="center" wrapText="1"/>
    </xf>
    <xf numFmtId="41" fontId="4" fillId="0" borderId="6" xfId="1" applyFont="1" applyBorder="1" applyAlignment="1">
      <alignment horizontal="left" vertical="center" wrapText="1"/>
    </xf>
    <xf numFmtId="41" fontId="14" fillId="0" borderId="53" xfId="1" applyFont="1" applyBorder="1" applyAlignment="1">
      <alignment horizontal="left" vertical="center" wrapText="1"/>
    </xf>
    <xf numFmtId="41" fontId="4" fillId="0" borderId="10" xfId="1" applyFont="1" applyBorder="1" applyAlignment="1">
      <alignment horizontal="left" vertical="center" wrapText="1"/>
    </xf>
    <xf numFmtId="41" fontId="7" fillId="0" borderId="9" xfId="1" applyFont="1" applyBorder="1" applyAlignment="1">
      <alignment horizontal="left" vertical="center" wrapText="1"/>
    </xf>
    <xf numFmtId="41" fontId="7" fillId="0" borderId="55" xfId="1" applyFont="1" applyBorder="1" applyAlignment="1">
      <alignment horizontal="left" vertical="center" wrapText="1"/>
    </xf>
    <xf numFmtId="41" fontId="7" fillId="0" borderId="56" xfId="1" applyFont="1" applyBorder="1" applyAlignment="1">
      <alignment horizontal="left" vertical="center" wrapText="1"/>
    </xf>
    <xf numFmtId="41" fontId="4" fillId="0" borderId="21" xfId="1" applyFont="1" applyBorder="1" applyAlignment="1">
      <alignment horizontal="left" vertical="center" wrapText="1"/>
    </xf>
    <xf numFmtId="41" fontId="7" fillId="0" borderId="23" xfId="1" applyFont="1" applyBorder="1" applyAlignment="1">
      <alignment horizontal="left" vertical="center" wrapText="1"/>
    </xf>
    <xf numFmtId="41" fontId="7" fillId="0" borderId="24" xfId="1" applyFont="1" applyBorder="1" applyAlignment="1">
      <alignment horizontal="left" vertical="center" wrapText="1"/>
    </xf>
    <xf numFmtId="41" fontId="7" fillId="3" borderId="24" xfId="1" applyFont="1" applyFill="1" applyBorder="1" applyAlignment="1">
      <alignment horizontal="left" vertical="center" wrapText="1"/>
    </xf>
    <xf numFmtId="41" fontId="7" fillId="0" borderId="25" xfId="1" applyFont="1" applyBorder="1" applyAlignment="1">
      <alignment horizontal="left" vertical="center" wrapText="1"/>
    </xf>
    <xf numFmtId="41" fontId="4" fillId="0" borderId="11" xfId="1" applyFont="1" applyBorder="1" applyAlignment="1">
      <alignment horizontal="center" vertical="center" wrapText="1"/>
    </xf>
    <xf numFmtId="41" fontId="7" fillId="0" borderId="57" xfId="1" applyFont="1" applyBorder="1" applyAlignment="1">
      <alignment horizontal="left" vertical="center" wrapText="1"/>
    </xf>
    <xf numFmtId="41" fontId="7" fillId="0" borderId="11" xfId="1" applyFont="1" applyBorder="1" applyAlignment="1">
      <alignment horizontal="left" vertical="center" wrapText="1"/>
    </xf>
    <xf numFmtId="41" fontId="7" fillId="0" borderId="58" xfId="1" applyFont="1" applyBorder="1" applyAlignment="1">
      <alignment horizontal="left" vertical="center" wrapText="1"/>
    </xf>
    <xf numFmtId="41" fontId="7" fillId="0" borderId="59" xfId="1" applyFont="1" applyBorder="1" applyAlignment="1">
      <alignment horizontal="left" vertical="center" wrapText="1"/>
    </xf>
    <xf numFmtId="41" fontId="6" fillId="0" borderId="60" xfId="1" applyFont="1" applyBorder="1" applyAlignment="1">
      <alignment horizontal="left" vertical="center" wrapText="1"/>
    </xf>
    <xf numFmtId="43" fontId="4" fillId="0" borderId="63" xfId="1" applyNumberFormat="1" applyFont="1" applyBorder="1" applyAlignment="1">
      <alignment horizontal="left" vertical="center" wrapText="1"/>
    </xf>
    <xf numFmtId="43" fontId="7" fillId="0" borderId="64" xfId="1" applyNumberFormat="1" applyFont="1" applyBorder="1" applyAlignment="1">
      <alignment horizontal="left" vertical="center" wrapText="1"/>
    </xf>
    <xf numFmtId="43" fontId="7" fillId="0" borderId="65" xfId="1" applyNumberFormat="1" applyFont="1" applyBorder="1" applyAlignment="1">
      <alignment horizontal="left" vertical="center" wrapText="1"/>
    </xf>
    <xf numFmtId="43" fontId="7" fillId="0" borderId="66" xfId="1" applyNumberFormat="1" applyFont="1" applyBorder="1" applyAlignment="1">
      <alignment horizontal="left" vertical="center" wrapText="1"/>
    </xf>
    <xf numFmtId="43" fontId="4" fillId="0" borderId="67" xfId="1" applyNumberFormat="1" applyFont="1" applyBorder="1" applyAlignment="1">
      <alignment horizontal="left" vertical="center" wrapText="1"/>
    </xf>
    <xf numFmtId="43" fontId="7" fillId="0" borderId="68" xfId="1" applyNumberFormat="1" applyFont="1" applyBorder="1" applyAlignment="1">
      <alignment horizontal="left" vertical="center" wrapText="1"/>
    </xf>
    <xf numFmtId="43" fontId="7" fillId="3" borderId="65" xfId="1" applyNumberFormat="1" applyFont="1" applyFill="1" applyBorder="1" applyAlignment="1">
      <alignment horizontal="left" vertical="center" wrapText="1"/>
    </xf>
    <xf numFmtId="43" fontId="7" fillId="0" borderId="69" xfId="1" applyNumberFormat="1" applyFont="1" applyBorder="1" applyAlignment="1">
      <alignment horizontal="left" vertical="center" wrapText="1"/>
    </xf>
    <xf numFmtId="41" fontId="4" fillId="0" borderId="67" xfId="1" applyFont="1" applyBorder="1" applyAlignment="1">
      <alignment horizontal="center" vertical="center" wrapText="1"/>
    </xf>
    <xf numFmtId="43" fontId="7" fillId="0" borderId="67" xfId="1" applyNumberFormat="1" applyFont="1" applyBorder="1" applyAlignment="1">
      <alignment horizontal="left" vertical="center" wrapText="1"/>
    </xf>
    <xf numFmtId="43" fontId="7" fillId="0" borderId="70" xfId="1" applyNumberFormat="1" applyFont="1" applyBorder="1" applyAlignment="1">
      <alignment horizontal="left" vertical="center" wrapText="1"/>
    </xf>
    <xf numFmtId="43" fontId="14" fillId="0" borderId="67" xfId="1" applyNumberFormat="1" applyFont="1" applyBorder="1" applyAlignment="1">
      <alignment horizontal="left" vertical="center" wrapText="1"/>
    </xf>
    <xf numFmtId="43" fontId="6" fillId="0" borderId="12" xfId="1" applyNumberFormat="1" applyFont="1" applyBorder="1" applyAlignment="1">
      <alignment horizontal="left" vertical="center" wrapText="1"/>
    </xf>
    <xf numFmtId="43" fontId="4" fillId="0" borderId="22" xfId="1" applyNumberFormat="1" applyFont="1" applyBorder="1" applyAlignment="1">
      <alignment horizontal="left" vertical="center" wrapText="1"/>
    </xf>
    <xf numFmtId="43" fontId="7" fillId="0" borderId="71" xfId="1" applyNumberFormat="1" applyFont="1" applyBorder="1" applyAlignment="1">
      <alignment horizontal="left" vertical="center" wrapText="1"/>
    </xf>
    <xf numFmtId="43" fontId="7" fillId="0" borderId="24" xfId="1" applyNumberFormat="1" applyFont="1" applyBorder="1" applyAlignment="1">
      <alignment horizontal="left" vertical="center" wrapText="1"/>
    </xf>
    <xf numFmtId="43" fontId="7" fillId="0" borderId="72" xfId="1" applyNumberFormat="1" applyFont="1" applyBorder="1" applyAlignment="1">
      <alignment horizontal="left" vertical="center" wrapText="1"/>
    </xf>
    <xf numFmtId="43" fontId="4" fillId="0" borderId="21" xfId="1" applyNumberFormat="1" applyFont="1" applyBorder="1" applyAlignment="1">
      <alignment horizontal="left" vertical="center" wrapText="1"/>
    </xf>
    <xf numFmtId="43" fontId="7" fillId="0" borderId="23" xfId="1" applyNumberFormat="1" applyFont="1" applyBorder="1" applyAlignment="1">
      <alignment horizontal="left" vertical="center" wrapText="1"/>
    </xf>
    <xf numFmtId="43" fontId="7" fillId="3" borderId="24" xfId="1" applyNumberFormat="1" applyFont="1" applyFill="1" applyBorder="1" applyAlignment="1">
      <alignment horizontal="left" vertical="center" wrapText="1"/>
    </xf>
    <xf numFmtId="43" fontId="7" fillId="0" borderId="25" xfId="1" applyNumberFormat="1" applyFont="1" applyBorder="1" applyAlignment="1">
      <alignment horizontal="left" vertical="center" wrapText="1"/>
    </xf>
    <xf numFmtId="43" fontId="7" fillId="0" borderId="21" xfId="1" applyNumberFormat="1" applyFont="1" applyBorder="1" applyAlignment="1">
      <alignment horizontal="left" vertical="center" wrapText="1"/>
    </xf>
    <xf numFmtId="43" fontId="7" fillId="3" borderId="26" xfId="1" applyNumberFormat="1" applyFont="1" applyFill="1" applyBorder="1" applyAlignment="1">
      <alignment horizontal="left" vertical="center" wrapText="1"/>
    </xf>
    <xf numFmtId="43" fontId="14" fillId="0" borderId="21" xfId="1" applyNumberFormat="1" applyFont="1" applyBorder="1" applyAlignment="1">
      <alignment horizontal="left" vertical="center" wrapText="1"/>
    </xf>
    <xf numFmtId="43" fontId="6" fillId="0" borderId="73" xfId="1" applyNumberFormat="1" applyFont="1" applyBorder="1" applyAlignment="1">
      <alignment horizontal="left" vertical="center" wrapText="1"/>
    </xf>
    <xf numFmtId="43" fontId="4" fillId="0" borderId="76" xfId="1" applyNumberFormat="1" applyFont="1" applyBorder="1" applyAlignment="1">
      <alignment horizontal="left" vertical="center" wrapText="1"/>
    </xf>
    <xf numFmtId="43" fontId="7" fillId="0" borderId="77" xfId="1" applyNumberFormat="1" applyFont="1" applyBorder="1" applyAlignment="1">
      <alignment horizontal="left" vertical="center" wrapText="1"/>
    </xf>
    <xf numFmtId="43" fontId="7" fillId="0" borderId="35" xfId="1" applyNumberFormat="1" applyFont="1" applyBorder="1" applyAlignment="1">
      <alignment horizontal="left" vertical="center" wrapText="1"/>
    </xf>
    <xf numFmtId="43" fontId="7" fillId="0" borderId="78" xfId="1" applyNumberFormat="1" applyFont="1" applyBorder="1" applyAlignment="1">
      <alignment horizontal="left" vertical="center" wrapText="1"/>
    </xf>
    <xf numFmtId="43" fontId="4" fillId="0" borderId="20" xfId="1" applyNumberFormat="1" applyFont="1" applyBorder="1" applyAlignment="1">
      <alignment horizontal="left" vertical="center" wrapText="1"/>
    </xf>
    <xf numFmtId="43" fontId="7" fillId="0" borderId="33" xfId="1" applyNumberFormat="1" applyFont="1" applyBorder="1" applyAlignment="1">
      <alignment horizontal="left" vertical="center" wrapText="1"/>
    </xf>
    <xf numFmtId="43" fontId="7" fillId="0" borderId="37" xfId="1" applyNumberFormat="1" applyFont="1" applyBorder="1" applyAlignment="1">
      <alignment horizontal="left" vertical="center" wrapText="1"/>
    </xf>
    <xf numFmtId="43" fontId="16" fillId="0" borderId="20" xfId="1" applyNumberFormat="1" applyFont="1" applyBorder="1" applyAlignment="1">
      <alignment horizontal="left" vertical="center" wrapText="1"/>
    </xf>
    <xf numFmtId="43" fontId="7" fillId="0" borderId="20" xfId="1" applyNumberFormat="1" applyFont="1" applyBorder="1" applyAlignment="1">
      <alignment horizontal="left" vertical="center" wrapText="1"/>
    </xf>
    <xf numFmtId="43" fontId="7" fillId="0" borderId="79" xfId="1" applyNumberFormat="1" applyFont="1" applyBorder="1" applyAlignment="1">
      <alignment horizontal="left" vertical="center" wrapText="1"/>
    </xf>
    <xf numFmtId="43" fontId="6" fillId="0" borderId="20" xfId="1" applyNumberFormat="1" applyFont="1" applyBorder="1" applyAlignment="1">
      <alignment horizontal="left" vertical="center" wrapText="1"/>
    </xf>
    <xf numFmtId="43" fontId="6" fillId="0" borderId="80" xfId="1" applyNumberFormat="1" applyFont="1" applyBorder="1" applyAlignment="1">
      <alignment horizontal="left" vertical="center" wrapText="1"/>
    </xf>
    <xf numFmtId="43" fontId="16" fillId="0" borderId="67" xfId="1" applyNumberFormat="1" applyFont="1" applyBorder="1" applyAlignment="1">
      <alignment horizontal="left" vertical="center" wrapText="1"/>
    </xf>
    <xf numFmtId="41" fontId="2" fillId="0" borderId="27" xfId="1" applyFont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 wrapText="1"/>
    </xf>
    <xf numFmtId="41" fontId="2" fillId="0" borderId="16" xfId="1" applyFont="1" applyBorder="1" applyAlignment="1">
      <alignment horizontal="center" vertical="center" wrapText="1"/>
    </xf>
    <xf numFmtId="41" fontId="2" fillId="0" borderId="43" xfId="1" applyFont="1" applyBorder="1" applyAlignment="1">
      <alignment horizontal="center" vertical="center" wrapText="1"/>
    </xf>
    <xf numFmtId="41" fontId="2" fillId="0" borderId="74" xfId="1" applyFont="1" applyBorder="1" applyAlignment="1">
      <alignment horizontal="center" vertical="center" wrapText="1"/>
    </xf>
    <xf numFmtId="41" fontId="3" fillId="0" borderId="49" xfId="1" applyFont="1" applyBorder="1" applyAlignment="1">
      <alignment horizontal="center" vertical="center" wrapText="1"/>
    </xf>
    <xf numFmtId="41" fontId="3" fillId="0" borderId="45" xfId="1" applyFont="1" applyBorder="1" applyAlignment="1">
      <alignment horizontal="center" vertical="center" wrapText="1"/>
    </xf>
    <xf numFmtId="41" fontId="3" fillId="0" borderId="50" xfId="1" applyFont="1" applyBorder="1" applyAlignment="1">
      <alignment horizontal="center" vertical="center" wrapText="1"/>
    </xf>
    <xf numFmtId="41" fontId="3" fillId="0" borderId="48" xfId="1" applyFont="1" applyBorder="1" applyAlignment="1">
      <alignment horizontal="center" vertical="center" wrapText="1"/>
    </xf>
    <xf numFmtId="41" fontId="3" fillId="0" borderId="75" xfId="1" applyFont="1" applyBorder="1" applyAlignment="1">
      <alignment horizontal="center" vertical="center" wrapText="1"/>
    </xf>
    <xf numFmtId="41" fontId="2" fillId="0" borderId="15" xfId="1" applyFont="1" applyBorder="1" applyAlignment="1">
      <alignment horizontal="center" vertical="center" wrapText="1"/>
    </xf>
    <xf numFmtId="41" fontId="2" fillId="0" borderId="61" xfId="1" applyFont="1" applyBorder="1" applyAlignment="1">
      <alignment horizontal="center" vertical="center" wrapText="1"/>
    </xf>
    <xf numFmtId="41" fontId="3" fillId="0" borderId="54" xfId="1" applyFont="1" applyBorder="1" applyAlignment="1">
      <alignment horizontal="center" vertical="center" wrapText="1"/>
    </xf>
    <xf numFmtId="41" fontId="3" fillId="0" borderId="62" xfId="1" applyFont="1" applyBorder="1" applyAlignment="1">
      <alignment horizontal="center" vertical="center" wrapText="1"/>
    </xf>
    <xf numFmtId="176" fontId="7" fillId="0" borderId="38" xfId="1" applyNumberFormat="1" applyFont="1" applyBorder="1" applyAlignment="1">
      <alignment horizontal="right" vertical="center" wrapText="1"/>
    </xf>
    <xf numFmtId="176" fontId="7" fillId="0" borderId="4" xfId="1" applyNumberFormat="1" applyFont="1" applyBorder="1" applyAlignment="1">
      <alignment horizontal="right" vertical="center" wrapText="1"/>
    </xf>
    <xf numFmtId="176" fontId="7" fillId="0" borderId="39" xfId="1" applyNumberFormat="1" applyFont="1" applyBorder="1" applyAlignment="1">
      <alignment horizontal="right" vertical="center" wrapText="1"/>
    </xf>
    <xf numFmtId="176" fontId="7" fillId="0" borderId="28" xfId="1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 wrapText="1"/>
    </xf>
    <xf numFmtId="176" fontId="7" fillId="0" borderId="29" xfId="1" applyNumberFormat="1" applyFont="1" applyBorder="1" applyAlignment="1">
      <alignment horizontal="right" vertical="center" wrapText="1"/>
    </xf>
    <xf numFmtId="43" fontId="7" fillId="0" borderId="21" xfId="1" applyNumberFormat="1" applyFont="1" applyBorder="1" applyAlignment="1">
      <alignment horizontal="right" vertical="center" wrapText="1"/>
    </xf>
    <xf numFmtId="43" fontId="7" fillId="0" borderId="20" xfId="1" applyNumberFormat="1" applyFont="1" applyBorder="1" applyAlignment="1">
      <alignment horizontal="right" vertical="center" wrapText="1"/>
    </xf>
    <xf numFmtId="43" fontId="7" fillId="0" borderId="81" xfId="1" applyNumberFormat="1" applyFont="1" applyBorder="1" applyAlignment="1">
      <alignment horizontal="right" vertical="center" wrapText="1"/>
    </xf>
    <xf numFmtId="43" fontId="7" fillId="0" borderId="82" xfId="1" applyNumberFormat="1" applyFont="1" applyBorder="1" applyAlignment="1">
      <alignment horizontal="right" vertical="center" wrapText="1"/>
    </xf>
    <xf numFmtId="43" fontId="7" fillId="0" borderId="71" xfId="1" applyNumberFormat="1" applyFont="1" applyBorder="1" applyAlignment="1">
      <alignment horizontal="right" vertical="center" wrapText="1"/>
    </xf>
    <xf numFmtId="43" fontId="7" fillId="0" borderId="77" xfId="1" applyNumberFormat="1" applyFont="1" applyBorder="1" applyAlignment="1">
      <alignment horizontal="right" vertical="center" wrapText="1"/>
    </xf>
    <xf numFmtId="176" fontId="14" fillId="0" borderId="38" xfId="1" applyNumberFormat="1" applyFont="1" applyBorder="1" applyAlignment="1">
      <alignment horizontal="right" vertical="center" wrapText="1"/>
    </xf>
    <xf numFmtId="176" fontId="14" fillId="0" borderId="4" xfId="1" applyNumberFormat="1" applyFont="1" applyBorder="1" applyAlignment="1">
      <alignment horizontal="right" vertical="center" wrapText="1"/>
    </xf>
    <xf numFmtId="176" fontId="14" fillId="0" borderId="39" xfId="1" applyNumberFormat="1" applyFont="1" applyBorder="1" applyAlignment="1">
      <alignment horizontal="right" vertical="center" wrapText="1"/>
    </xf>
    <xf numFmtId="43" fontId="14" fillId="0" borderId="21" xfId="1" applyNumberFormat="1" applyFont="1" applyBorder="1" applyAlignment="1">
      <alignment horizontal="right" vertical="center" wrapText="1"/>
    </xf>
    <xf numFmtId="43" fontId="14" fillId="0" borderId="83" xfId="1" applyNumberFormat="1" applyFont="1" applyBorder="1" applyAlignment="1">
      <alignment horizontal="right" vertical="center" wrapText="1"/>
    </xf>
    <xf numFmtId="43" fontId="14" fillId="0" borderId="84" xfId="1" applyNumberFormat="1" applyFont="1" applyBorder="1" applyAlignment="1">
      <alignment horizontal="right" vertical="center" wrapText="1"/>
    </xf>
    <xf numFmtId="43" fontId="14" fillId="0" borderId="20" xfId="1" applyNumberFormat="1" applyFont="1" applyBorder="1" applyAlignment="1">
      <alignment horizontal="right" vertical="center" wrapText="1"/>
    </xf>
    <xf numFmtId="43" fontId="14" fillId="0" borderId="81" xfId="1" applyNumberFormat="1" applyFont="1" applyBorder="1" applyAlignment="1">
      <alignment horizontal="right" vertical="center" wrapText="1"/>
    </xf>
    <xf numFmtId="43" fontId="14" fillId="0" borderId="82" xfId="1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41" fontId="7" fillId="0" borderId="38" xfId="1" applyFont="1" applyBorder="1" applyAlignment="1">
      <alignment horizontal="right" vertical="center" wrapText="1"/>
    </xf>
    <xf numFmtId="41" fontId="7" fillId="0" borderId="4" xfId="1" applyFont="1" applyBorder="1" applyAlignment="1">
      <alignment horizontal="right" vertical="center" wrapText="1"/>
    </xf>
    <xf numFmtId="41" fontId="7" fillId="0" borderId="39" xfId="1" applyFont="1" applyBorder="1" applyAlignment="1">
      <alignment horizontal="right" vertical="center" wrapText="1"/>
    </xf>
    <xf numFmtId="41" fontId="7" fillId="0" borderId="28" xfId="1" applyFont="1" applyBorder="1" applyAlignment="1">
      <alignment horizontal="right" vertical="center" wrapText="1"/>
    </xf>
    <xf numFmtId="41" fontId="7" fillId="0" borderId="8" xfId="1" applyFont="1" applyBorder="1" applyAlignment="1">
      <alignment horizontal="right" vertical="center" wrapText="1"/>
    </xf>
    <xf numFmtId="41" fontId="7" fillId="0" borderId="29" xfId="1" applyFont="1" applyBorder="1" applyAlignment="1">
      <alignment horizontal="right" vertical="center" wrapText="1"/>
    </xf>
    <xf numFmtId="177" fontId="7" fillId="0" borderId="21" xfId="1" applyNumberFormat="1" applyFont="1" applyBorder="1" applyAlignment="1">
      <alignment horizontal="right" vertical="center" wrapText="1"/>
    </xf>
    <xf numFmtId="177" fontId="7" fillId="0" borderId="83" xfId="1" applyNumberFormat="1" applyFont="1" applyBorder="1" applyAlignment="1">
      <alignment horizontal="right" vertical="center" wrapText="1"/>
    </xf>
    <xf numFmtId="177" fontId="7" fillId="0" borderId="84" xfId="1" applyNumberFormat="1" applyFont="1" applyBorder="1" applyAlignment="1">
      <alignment horizontal="right" vertical="center" wrapText="1"/>
    </xf>
    <xf numFmtId="177" fontId="7" fillId="0" borderId="20" xfId="1" applyNumberFormat="1" applyFont="1" applyBorder="1" applyAlignment="1">
      <alignment horizontal="right" vertical="center" wrapText="1"/>
    </xf>
    <xf numFmtId="177" fontId="7" fillId="0" borderId="81" xfId="1" applyNumberFormat="1" applyFont="1" applyBorder="1" applyAlignment="1">
      <alignment horizontal="right" vertical="center" wrapText="1"/>
    </xf>
    <xf numFmtId="177" fontId="7" fillId="0" borderId="82" xfId="1" applyNumberFormat="1" applyFont="1" applyBorder="1" applyAlignment="1">
      <alignment horizontal="right" vertical="center" wrapText="1"/>
    </xf>
    <xf numFmtId="177" fontId="7" fillId="0" borderId="71" xfId="1" applyNumberFormat="1" applyFont="1" applyBorder="1" applyAlignment="1">
      <alignment horizontal="right" vertical="center" wrapText="1"/>
    </xf>
    <xf numFmtId="177" fontId="7" fillId="0" borderId="86" xfId="1" applyNumberFormat="1" applyFont="1" applyBorder="1" applyAlignment="1">
      <alignment horizontal="right" vertical="center" wrapText="1"/>
    </xf>
    <xf numFmtId="177" fontId="7" fillId="0" borderId="87" xfId="1" applyNumberFormat="1" applyFont="1" applyBorder="1" applyAlignment="1">
      <alignment horizontal="right" vertical="center" wrapText="1"/>
    </xf>
    <xf numFmtId="177" fontId="7" fillId="0" borderId="77" xfId="1" applyNumberFormat="1" applyFont="1" applyBorder="1" applyAlignment="1">
      <alignment horizontal="right" vertical="center" wrapText="1"/>
    </xf>
    <xf numFmtId="41" fontId="14" fillId="0" borderId="38" xfId="1" applyFont="1" applyBorder="1" applyAlignment="1">
      <alignment horizontal="right" vertical="center" wrapText="1"/>
    </xf>
    <xf numFmtId="41" fontId="14" fillId="0" borderId="4" xfId="1" applyFont="1" applyBorder="1" applyAlignment="1">
      <alignment horizontal="right" vertical="center" wrapText="1"/>
    </xf>
    <xf numFmtId="41" fontId="14" fillId="0" borderId="39" xfId="1" applyFont="1" applyBorder="1" applyAlignment="1">
      <alignment horizontal="right" vertical="center" wrapText="1"/>
    </xf>
    <xf numFmtId="177" fontId="14" fillId="0" borderId="81" xfId="1" applyNumberFormat="1" applyFont="1" applyBorder="1" applyAlignment="1">
      <alignment horizontal="right" vertical="center" wrapText="1"/>
    </xf>
    <xf numFmtId="177" fontId="14" fillId="0" borderId="82" xfId="1" applyNumberFormat="1" applyFont="1" applyBorder="1" applyAlignment="1">
      <alignment horizontal="right" vertical="center" wrapText="1"/>
    </xf>
    <xf numFmtId="178" fontId="14" fillId="0" borderId="20" xfId="1" applyNumberFormat="1" applyFont="1" applyBorder="1" applyAlignment="1">
      <alignment horizontal="right" vertical="center" wrapText="1"/>
    </xf>
    <xf numFmtId="41" fontId="7" fillId="0" borderId="6" xfId="1" applyFont="1" applyBorder="1" applyAlignment="1">
      <alignment horizontal="right" vertical="center" wrapText="1"/>
    </xf>
    <xf numFmtId="41" fontId="14" fillId="0" borderId="19" xfId="1" applyFont="1" applyBorder="1" applyAlignment="1">
      <alignment horizontal="right" vertical="center" wrapText="1"/>
    </xf>
    <xf numFmtId="41" fontId="14" fillId="0" borderId="91" xfId="1" applyFont="1" applyBorder="1" applyAlignment="1">
      <alignment horizontal="right" vertical="center" wrapText="1"/>
    </xf>
    <xf numFmtId="41" fontId="14" fillId="0" borderId="92" xfId="1" applyFont="1" applyBorder="1" applyAlignment="1">
      <alignment horizontal="right" vertical="center" wrapText="1"/>
    </xf>
    <xf numFmtId="41" fontId="14" fillId="0" borderId="88" xfId="1" applyFont="1" applyBorder="1" applyAlignment="1">
      <alignment horizontal="right" vertical="center" wrapText="1"/>
    </xf>
    <xf numFmtId="180" fontId="18" fillId="0" borderId="67" xfId="1" applyNumberFormat="1" applyFont="1" applyBorder="1" applyAlignment="1">
      <alignment horizontal="right" vertical="center" wrapText="1"/>
    </xf>
    <xf numFmtId="43" fontId="14" fillId="0" borderId="12" xfId="1" applyNumberFormat="1" applyFont="1" applyBorder="1" applyAlignment="1">
      <alignment horizontal="right" vertical="center" wrapText="1"/>
    </xf>
    <xf numFmtId="176" fontId="7" fillId="0" borderId="46" xfId="1" applyNumberFormat="1" applyFont="1" applyBorder="1" applyAlignment="1">
      <alignment horizontal="right" vertical="center" wrapText="1"/>
    </xf>
    <xf numFmtId="176" fontId="7" fillId="0" borderId="6" xfId="1" applyNumberFormat="1" applyFont="1" applyBorder="1" applyAlignment="1">
      <alignment horizontal="right" vertical="center" wrapText="1"/>
    </xf>
    <xf numFmtId="176" fontId="7" fillId="0" borderId="18" xfId="1" applyNumberFormat="1" applyFont="1" applyBorder="1" applyAlignment="1">
      <alignment horizontal="right" vertical="center" wrapText="1"/>
    </xf>
    <xf numFmtId="43" fontId="7" fillId="0" borderId="22" xfId="1" applyNumberFormat="1" applyFont="1" applyBorder="1" applyAlignment="1">
      <alignment horizontal="right" vertical="center" wrapText="1"/>
    </xf>
    <xf numFmtId="43" fontId="7" fillId="0" borderId="89" xfId="1" applyNumberFormat="1" applyFont="1" applyBorder="1" applyAlignment="1">
      <alignment horizontal="right" vertical="center" wrapText="1"/>
    </xf>
    <xf numFmtId="43" fontId="7" fillId="0" borderId="90" xfId="1" applyNumberFormat="1" applyFont="1" applyBorder="1" applyAlignment="1">
      <alignment horizontal="right" vertical="center" wrapText="1"/>
    </xf>
    <xf numFmtId="43" fontId="7" fillId="0" borderId="76" xfId="1" applyNumberFormat="1" applyFont="1" applyBorder="1" applyAlignment="1">
      <alignment horizontal="right" vertical="center" wrapText="1"/>
    </xf>
    <xf numFmtId="176" fontId="7" fillId="0" borderId="98" xfId="1" applyNumberFormat="1" applyFont="1" applyBorder="1" applyAlignment="1">
      <alignment horizontal="right" vertical="center" wrapText="1"/>
    </xf>
    <xf numFmtId="176" fontId="7" fillId="0" borderId="99" xfId="1" applyNumberFormat="1" applyFont="1" applyBorder="1" applyAlignment="1">
      <alignment horizontal="right" vertical="center" wrapText="1"/>
    </xf>
    <xf numFmtId="176" fontId="7" fillId="0" borderId="100" xfId="1" applyNumberFormat="1" applyFont="1" applyBorder="1" applyAlignment="1">
      <alignment horizontal="right" vertical="center" wrapText="1"/>
    </xf>
    <xf numFmtId="43" fontId="7" fillId="0" borderId="97" xfId="1" applyNumberFormat="1" applyFont="1" applyBorder="1" applyAlignment="1">
      <alignment horizontal="right" vertical="center" wrapText="1"/>
    </xf>
    <xf numFmtId="43" fontId="7" fillId="0" borderId="96" xfId="1" applyNumberFormat="1" applyFont="1" applyBorder="1" applyAlignment="1">
      <alignment horizontal="right" vertical="center" wrapText="1"/>
    </xf>
    <xf numFmtId="43" fontId="7" fillId="0" borderId="101" xfId="1" applyNumberFormat="1" applyFont="1" applyBorder="1" applyAlignment="1">
      <alignment horizontal="right" vertical="center" wrapText="1"/>
    </xf>
    <xf numFmtId="41" fontId="7" fillId="0" borderId="46" xfId="1" applyFont="1" applyBorder="1" applyAlignment="1">
      <alignment horizontal="right" vertical="center" wrapText="1"/>
    </xf>
    <xf numFmtId="41" fontId="7" fillId="0" borderId="94" xfId="1" applyFont="1" applyBorder="1" applyAlignment="1">
      <alignment horizontal="right" vertical="center" wrapText="1"/>
    </xf>
    <xf numFmtId="41" fontId="7" fillId="0" borderId="18" xfId="1" applyFont="1" applyBorder="1" applyAlignment="1">
      <alignment horizontal="right" vertical="center" wrapText="1"/>
    </xf>
    <xf numFmtId="178" fontId="7" fillId="0" borderId="22" xfId="1" applyNumberFormat="1" applyFont="1" applyBorder="1" applyAlignment="1">
      <alignment horizontal="right" vertical="center" wrapText="1"/>
    </xf>
    <xf numFmtId="41" fontId="7" fillId="0" borderId="102" xfId="1" applyFont="1" applyBorder="1" applyAlignment="1">
      <alignment horizontal="right" vertical="center" wrapText="1"/>
    </xf>
    <xf numFmtId="41" fontId="7" fillId="2" borderId="103" xfId="1" applyFont="1" applyFill="1" applyBorder="1" applyAlignment="1">
      <alignment horizontal="right" vertical="center" wrapText="1"/>
    </xf>
    <xf numFmtId="41" fontId="7" fillId="0" borderId="104" xfId="1" applyFont="1" applyBorder="1" applyAlignment="1">
      <alignment horizontal="right" vertical="center" wrapText="1"/>
    </xf>
    <xf numFmtId="43" fontId="7" fillId="2" borderId="105" xfId="1" applyNumberFormat="1" applyFont="1" applyFill="1" applyBorder="1" applyAlignment="1">
      <alignment horizontal="right" vertical="center" wrapText="1"/>
    </xf>
    <xf numFmtId="177" fontId="7" fillId="0" borderId="108" xfId="1" applyNumberFormat="1" applyFont="1" applyBorder="1" applyAlignment="1">
      <alignment horizontal="right" vertical="center" wrapText="1"/>
    </xf>
    <xf numFmtId="177" fontId="7" fillId="0" borderId="89" xfId="1" applyNumberFormat="1" applyFont="1" applyBorder="1" applyAlignment="1">
      <alignment horizontal="right" vertical="center" wrapText="1"/>
    </xf>
    <xf numFmtId="177" fontId="7" fillId="0" borderId="90" xfId="1" applyNumberFormat="1" applyFont="1" applyBorder="1" applyAlignment="1">
      <alignment horizontal="right" vertical="center" wrapText="1"/>
    </xf>
    <xf numFmtId="179" fontId="7" fillId="0" borderId="76" xfId="1" applyNumberFormat="1" applyFont="1" applyBorder="1" applyAlignment="1">
      <alignment horizontal="right" vertical="center" wrapText="1"/>
    </xf>
    <xf numFmtId="41" fontId="7" fillId="0" borderId="98" xfId="1" applyFont="1" applyBorder="1" applyAlignment="1">
      <alignment horizontal="right" vertical="center" wrapText="1"/>
    </xf>
    <xf numFmtId="41" fontId="7" fillId="0" borderId="99" xfId="1" applyFont="1" applyBorder="1" applyAlignment="1">
      <alignment horizontal="right" vertical="center" wrapText="1"/>
    </xf>
    <xf numFmtId="41" fontId="7" fillId="0" borderId="100" xfId="1" applyFont="1" applyBorder="1" applyAlignment="1">
      <alignment horizontal="right" vertical="center" wrapText="1"/>
    </xf>
    <xf numFmtId="178" fontId="7" fillId="0" borderId="97" xfId="1" applyNumberFormat="1" applyFont="1" applyBorder="1" applyAlignment="1">
      <alignment horizontal="right" vertical="center" wrapText="1"/>
    </xf>
    <xf numFmtId="177" fontId="7" fillId="0" borderId="96" xfId="1" applyNumberFormat="1" applyFont="1" applyBorder="1" applyAlignment="1">
      <alignment horizontal="right" vertical="center" wrapText="1"/>
    </xf>
    <xf numFmtId="177" fontId="7" fillId="0" borderId="101" xfId="1" applyNumberFormat="1" applyFont="1" applyBorder="1" applyAlignment="1">
      <alignment horizontal="right" vertical="center" wrapText="1"/>
    </xf>
    <xf numFmtId="179" fontId="7" fillId="0" borderId="101" xfId="1" applyNumberFormat="1" applyFont="1" applyBorder="1" applyAlignment="1">
      <alignment horizontal="right" vertical="center" wrapText="1"/>
    </xf>
    <xf numFmtId="41" fontId="7" fillId="0" borderId="93" xfId="1" applyFont="1" applyBorder="1" applyAlignment="1">
      <alignment horizontal="right" vertical="center" wrapText="1"/>
    </xf>
    <xf numFmtId="41" fontId="7" fillId="0" borderId="95" xfId="1" applyFont="1" applyBorder="1" applyAlignment="1">
      <alignment horizontal="right" vertical="center" wrapText="1"/>
    </xf>
    <xf numFmtId="177" fontId="7" fillId="0" borderId="0" xfId="1" applyNumberFormat="1" applyFont="1" applyBorder="1" applyAlignment="1">
      <alignment horizontal="right" vertical="center" wrapText="1"/>
    </xf>
    <xf numFmtId="177" fontId="7" fillId="0" borderId="97" xfId="1" applyNumberFormat="1" applyFont="1" applyBorder="1" applyAlignment="1">
      <alignment horizontal="right" vertical="center" wrapText="1"/>
    </xf>
    <xf numFmtId="176" fontId="7" fillId="0" borderId="112" xfId="1" applyNumberFormat="1" applyFont="1" applyBorder="1" applyAlignment="1">
      <alignment horizontal="right" vertical="center" wrapText="1"/>
    </xf>
    <xf numFmtId="176" fontId="7" fillId="0" borderId="113" xfId="1" applyNumberFormat="1" applyFont="1" applyBorder="1" applyAlignment="1">
      <alignment horizontal="right" vertical="center" wrapText="1"/>
    </xf>
    <xf numFmtId="176" fontId="7" fillId="0" borderId="114" xfId="1" applyNumberFormat="1" applyFont="1" applyBorder="1" applyAlignment="1">
      <alignment horizontal="right" vertical="center" wrapText="1"/>
    </xf>
    <xf numFmtId="43" fontId="7" fillId="0" borderId="111" xfId="1" applyNumberFormat="1" applyFont="1" applyBorder="1" applyAlignment="1">
      <alignment horizontal="right" vertical="center" wrapText="1"/>
    </xf>
    <xf numFmtId="43" fontId="7" fillId="0" borderId="110" xfId="1" applyNumberFormat="1" applyFont="1" applyBorder="1" applyAlignment="1">
      <alignment horizontal="right" vertical="center" wrapText="1"/>
    </xf>
    <xf numFmtId="43" fontId="7" fillId="0" borderId="115" xfId="1" applyNumberFormat="1" applyFont="1" applyBorder="1" applyAlignment="1">
      <alignment horizontal="right" vertical="center" wrapText="1"/>
    </xf>
    <xf numFmtId="176" fontId="6" fillId="0" borderId="118" xfId="1" applyNumberFormat="1" applyFont="1" applyBorder="1" applyAlignment="1">
      <alignment horizontal="right" vertical="center" wrapText="1"/>
    </xf>
    <xf numFmtId="176" fontId="6" fillId="0" borderId="119" xfId="1" applyNumberFormat="1" applyFont="1" applyBorder="1" applyAlignment="1">
      <alignment horizontal="right" vertical="center" wrapText="1"/>
    </xf>
    <xf numFmtId="176" fontId="6" fillId="0" borderId="120" xfId="1" applyNumberFormat="1" applyFont="1" applyBorder="1" applyAlignment="1">
      <alignment horizontal="right" vertical="center" wrapText="1"/>
    </xf>
    <xf numFmtId="43" fontId="6" fillId="0" borderId="117" xfId="1" applyNumberFormat="1" applyFont="1" applyBorder="1" applyAlignment="1">
      <alignment horizontal="right" vertical="center" wrapText="1"/>
    </xf>
    <xf numFmtId="43" fontId="6" fillId="0" borderId="116" xfId="1" applyNumberFormat="1" applyFont="1" applyBorder="1" applyAlignment="1">
      <alignment horizontal="right" vertical="center" wrapText="1"/>
    </xf>
    <xf numFmtId="43" fontId="6" fillId="0" borderId="121" xfId="1" applyNumberFormat="1" applyFont="1" applyBorder="1" applyAlignment="1">
      <alignment horizontal="right" vertical="center" wrapText="1"/>
    </xf>
    <xf numFmtId="43" fontId="14" fillId="0" borderId="88" xfId="1" applyNumberFormat="1" applyFont="1" applyBorder="1" applyAlignment="1">
      <alignment horizontal="right" vertical="center" wrapText="1"/>
    </xf>
    <xf numFmtId="0" fontId="0" fillId="0" borderId="91" xfId="0" applyBorder="1">
      <alignment vertical="center"/>
    </xf>
    <xf numFmtId="41" fontId="0" fillId="0" borderId="91" xfId="1" applyFont="1" applyBorder="1">
      <alignment vertical="center"/>
    </xf>
    <xf numFmtId="41" fontId="0" fillId="0" borderId="123" xfId="0" applyNumberFormat="1" applyBorder="1">
      <alignment vertical="center"/>
    </xf>
    <xf numFmtId="0" fontId="0" fillId="0" borderId="125" xfId="0" applyBorder="1">
      <alignment vertical="center"/>
    </xf>
    <xf numFmtId="41" fontId="0" fillId="0" borderId="125" xfId="1" applyFont="1" applyBorder="1">
      <alignment vertical="center"/>
    </xf>
    <xf numFmtId="41" fontId="19" fillId="0" borderId="126" xfId="0" applyNumberFormat="1" applyFont="1" applyBorder="1">
      <alignment vertical="center"/>
    </xf>
    <xf numFmtId="41" fontId="0" fillId="0" borderId="128" xfId="1" applyFont="1" applyBorder="1">
      <alignment vertical="center"/>
    </xf>
    <xf numFmtId="41" fontId="0" fillId="0" borderId="129" xfId="0" applyNumberFormat="1" applyBorder="1">
      <alignment vertical="center"/>
    </xf>
    <xf numFmtId="41" fontId="20" fillId="0" borderId="130" xfId="1" applyFont="1" applyBorder="1" applyAlignment="1">
      <alignment horizontal="center" vertical="center"/>
    </xf>
    <xf numFmtId="41" fontId="20" fillId="0" borderId="131" xfId="1" applyFont="1" applyBorder="1" applyAlignment="1">
      <alignment horizontal="center" vertical="center"/>
    </xf>
    <xf numFmtId="41" fontId="20" fillId="0" borderId="132" xfId="1" applyFont="1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41" fontId="0" fillId="0" borderId="127" xfId="1" applyFont="1" applyBorder="1" applyAlignment="1">
      <alignment horizontal="center" vertical="center"/>
    </xf>
    <xf numFmtId="41" fontId="0" fillId="0" borderId="122" xfId="1" applyFont="1" applyBorder="1" applyAlignment="1">
      <alignment horizontal="center" vertical="center"/>
    </xf>
    <xf numFmtId="180" fontId="14" fillId="0" borderId="51" xfId="1" applyNumberFormat="1" applyFont="1" applyBorder="1" applyAlignment="1">
      <alignment horizontal="center" vertical="center" wrapText="1"/>
    </xf>
    <xf numFmtId="180" fontId="14" fillId="0" borderId="80" xfId="1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16" xfId="0" applyFont="1" applyBorder="1" applyAlignment="1">
      <alignment horizontal="left" vertical="center" wrapText="1"/>
    </xf>
    <xf numFmtId="0" fontId="2" fillId="0" borderId="117" xfId="0" applyFont="1" applyBorder="1" applyAlignment="1">
      <alignment horizontal="left" vertical="center" wrapText="1"/>
    </xf>
    <xf numFmtId="0" fontId="6" fillId="0" borderId="110" xfId="0" applyFont="1" applyBorder="1" applyAlignment="1">
      <alignment horizontal="left" vertical="center" wrapText="1"/>
    </xf>
    <xf numFmtId="0" fontId="6" fillId="0" borderId="111" xfId="0" applyFont="1" applyBorder="1" applyAlignment="1">
      <alignment horizontal="left" vertical="center" wrapText="1"/>
    </xf>
    <xf numFmtId="0" fontId="6" fillId="0" borderId="96" xfId="0" applyFont="1" applyBorder="1" applyAlignment="1">
      <alignment horizontal="left" vertical="center" wrapText="1"/>
    </xf>
    <xf numFmtId="0" fontId="6" fillId="0" borderId="9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6" fillId="0" borderId="8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/>
    </xf>
    <xf numFmtId="41" fontId="2" fillId="0" borderId="13" xfId="1" applyFont="1" applyBorder="1" applyAlignment="1">
      <alignment horizontal="center" vertical="center" wrapText="1"/>
    </xf>
    <xf numFmtId="41" fontId="2" fillId="0" borderId="74" xfId="1" applyFont="1" applyBorder="1" applyAlignment="1">
      <alignment horizontal="center" vertical="center" wrapText="1"/>
    </xf>
    <xf numFmtId="41" fontId="3" fillId="0" borderId="47" xfId="1" applyFont="1" applyBorder="1" applyAlignment="1">
      <alignment horizontal="center" vertical="center" wrapText="1"/>
    </xf>
    <xf numFmtId="41" fontId="3" fillId="0" borderId="75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09" xfId="0" applyFont="1" applyBorder="1" applyAlignment="1">
      <alignment horizontal="left" vertical="center" wrapText="1"/>
    </xf>
    <xf numFmtId="0" fontId="6" fillId="0" borderId="108" xfId="0" applyFont="1" applyBorder="1" applyAlignment="1">
      <alignment horizontal="left" vertical="center" wrapText="1"/>
    </xf>
    <xf numFmtId="43" fontId="7" fillId="4" borderId="106" xfId="1" applyNumberFormat="1" applyFont="1" applyFill="1" applyBorder="1" applyAlignment="1">
      <alignment horizontal="center" vertical="center" wrapText="1"/>
    </xf>
    <xf numFmtId="43" fontId="7" fillId="4" borderId="107" xfId="1" applyNumberFormat="1" applyFont="1" applyFill="1" applyBorder="1" applyAlignment="1">
      <alignment horizontal="center" vertical="center" wrapText="1"/>
    </xf>
    <xf numFmtId="43" fontId="7" fillId="4" borderId="96" xfId="1" applyNumberFormat="1" applyFont="1" applyFill="1" applyBorder="1" applyAlignment="1">
      <alignment horizontal="center" vertical="center" wrapText="1"/>
    </xf>
    <xf numFmtId="43" fontId="7" fillId="4" borderId="101" xfId="1" applyNumberFormat="1" applyFont="1" applyFill="1" applyBorder="1" applyAlignment="1">
      <alignment horizontal="center" vertical="center" wrapText="1"/>
    </xf>
    <xf numFmtId="41" fontId="14" fillId="0" borderId="19" xfId="1" applyFont="1" applyBorder="1" applyAlignment="1">
      <alignment horizontal="center" vertical="center" wrapText="1"/>
    </xf>
    <xf numFmtId="41" fontId="14" fillId="0" borderId="20" xfId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workbookViewId="0">
      <selection activeCell="M16" sqref="M16:M17"/>
    </sheetView>
  </sheetViews>
  <sheetFormatPr defaultRowHeight="16.5"/>
  <cols>
    <col min="1" max="1" width="2.375" style="1" customWidth="1"/>
    <col min="2" max="2" width="15.375" style="1" customWidth="1"/>
    <col min="3" max="5" width="11.875" style="4" customWidth="1"/>
    <col min="6" max="7" width="13" style="4" customWidth="1"/>
    <col min="8" max="8" width="8.75" style="4" customWidth="1"/>
    <col min="9" max="9" width="13" style="4" customWidth="1"/>
    <col min="10" max="12" width="9" style="1"/>
    <col min="13" max="13" width="9.5" style="1" bestFit="1" customWidth="1"/>
    <col min="14" max="14" width="9" style="1"/>
    <col min="15" max="15" width="9.5" style="1" bestFit="1" customWidth="1"/>
    <col min="16" max="16384" width="9" style="1"/>
  </cols>
  <sheetData>
    <row r="1" spans="1:9" ht="52.5" customHeight="1">
      <c r="A1" s="249" t="s">
        <v>45</v>
      </c>
      <c r="B1" s="249"/>
      <c r="C1" s="249"/>
      <c r="D1" s="249"/>
      <c r="E1" s="249"/>
      <c r="F1" s="249"/>
      <c r="G1" s="249"/>
      <c r="H1" s="249"/>
      <c r="I1" s="249"/>
    </row>
    <row r="2" spans="1:9" ht="52.5" customHeight="1">
      <c r="A2" s="2"/>
      <c r="B2" s="2"/>
      <c r="C2" s="3"/>
      <c r="D2" s="3"/>
      <c r="E2" s="3"/>
      <c r="F2" s="3"/>
      <c r="G2" s="3"/>
      <c r="H2" s="3"/>
      <c r="I2" s="3"/>
    </row>
    <row r="3" spans="1:9" ht="14.25" customHeight="1"/>
    <row r="4" spans="1:9" ht="26.25">
      <c r="A4" s="250" t="s">
        <v>44</v>
      </c>
      <c r="B4" s="250"/>
    </row>
    <row r="5" spans="1:9" ht="17.25" thickBot="1">
      <c r="I5" s="5" t="s">
        <v>72</v>
      </c>
    </row>
    <row r="6" spans="1:9" ht="20.25" customHeight="1">
      <c r="A6" s="235" t="s">
        <v>0</v>
      </c>
      <c r="B6" s="236"/>
      <c r="C6" s="101" t="s">
        <v>1</v>
      </c>
      <c r="D6" s="102" t="s">
        <v>3</v>
      </c>
      <c r="E6" s="111" t="s">
        <v>5</v>
      </c>
      <c r="F6" s="112" t="s">
        <v>7</v>
      </c>
      <c r="G6" s="104" t="s">
        <v>9</v>
      </c>
      <c r="H6" s="112" t="s">
        <v>11</v>
      </c>
      <c r="I6" s="105" t="s">
        <v>13</v>
      </c>
    </row>
    <row r="7" spans="1:9" ht="20.25" customHeight="1" thickBot="1">
      <c r="A7" s="237"/>
      <c r="B7" s="238"/>
      <c r="C7" s="106" t="s">
        <v>2</v>
      </c>
      <c r="D7" s="107" t="s">
        <v>4</v>
      </c>
      <c r="E7" s="113" t="s">
        <v>6</v>
      </c>
      <c r="F7" s="114" t="s">
        <v>8</v>
      </c>
      <c r="G7" s="109" t="s">
        <v>10</v>
      </c>
      <c r="H7" s="114" t="s">
        <v>12</v>
      </c>
      <c r="I7" s="110" t="s">
        <v>14</v>
      </c>
    </row>
    <row r="8" spans="1:9" ht="20.25" customHeight="1">
      <c r="A8" s="251" t="s">
        <v>15</v>
      </c>
      <c r="B8" s="252"/>
      <c r="C8" s="45">
        <f>C9+C10+C12</f>
        <v>8769398</v>
      </c>
      <c r="D8" s="46" t="s">
        <v>16</v>
      </c>
      <c r="E8" s="48">
        <f>E9+E10+E12</f>
        <v>8769398</v>
      </c>
      <c r="F8" s="63">
        <f>F9+F10+F12</f>
        <v>8769398</v>
      </c>
      <c r="G8" s="76">
        <f>G9+G10+G12</f>
        <v>8585722</v>
      </c>
      <c r="H8" s="63">
        <v>0</v>
      </c>
      <c r="I8" s="88">
        <f>I9+I10+I12</f>
        <v>183676</v>
      </c>
    </row>
    <row r="9" spans="1:9" ht="20.25" customHeight="1">
      <c r="A9" s="41" t="s">
        <v>17</v>
      </c>
      <c r="B9" s="23" t="s">
        <v>18</v>
      </c>
      <c r="C9" s="27">
        <v>690000</v>
      </c>
      <c r="D9" s="20" t="s">
        <v>16</v>
      </c>
      <c r="E9" s="49">
        <v>690000</v>
      </c>
      <c r="F9" s="64">
        <v>690000</v>
      </c>
      <c r="G9" s="77">
        <v>690000</v>
      </c>
      <c r="H9" s="64"/>
      <c r="I9" s="89"/>
    </row>
    <row r="10" spans="1:9" ht="20.25" customHeight="1">
      <c r="A10" s="42" t="s">
        <v>17</v>
      </c>
      <c r="B10" s="24" t="s">
        <v>19</v>
      </c>
      <c r="C10" s="28">
        <v>5704523</v>
      </c>
      <c r="D10" s="8" t="s">
        <v>16</v>
      </c>
      <c r="E10" s="50">
        <v>5704523</v>
      </c>
      <c r="F10" s="65">
        <v>5704523</v>
      </c>
      <c r="G10" s="78">
        <v>5555391</v>
      </c>
      <c r="H10" s="65">
        <v>0</v>
      </c>
      <c r="I10" s="90">
        <v>152758</v>
      </c>
    </row>
    <row r="11" spans="1:9" ht="20.25" customHeight="1">
      <c r="A11" s="42" t="s">
        <v>17</v>
      </c>
      <c r="B11" s="24" t="s">
        <v>20</v>
      </c>
      <c r="C11" s="28" t="s">
        <v>16</v>
      </c>
      <c r="D11" s="8" t="s">
        <v>16</v>
      </c>
      <c r="E11" s="50" t="s">
        <v>16</v>
      </c>
      <c r="F11" s="65" t="s">
        <v>16</v>
      </c>
      <c r="G11" s="78" t="s">
        <v>16</v>
      </c>
      <c r="H11" s="65" t="s">
        <v>16</v>
      </c>
      <c r="I11" s="90"/>
    </row>
    <row r="12" spans="1:9" ht="20.25" customHeight="1">
      <c r="A12" s="43" t="s">
        <v>21</v>
      </c>
      <c r="B12" s="25" t="s">
        <v>22</v>
      </c>
      <c r="C12" s="29">
        <v>2374875</v>
      </c>
      <c r="D12" s="21" t="s">
        <v>16</v>
      </c>
      <c r="E12" s="51">
        <v>2374875</v>
      </c>
      <c r="F12" s="66">
        <v>2374875</v>
      </c>
      <c r="G12" s="79">
        <v>2340331</v>
      </c>
      <c r="H12" s="66">
        <v>0</v>
      </c>
      <c r="I12" s="91">
        <v>30918</v>
      </c>
    </row>
    <row r="13" spans="1:9" ht="20.25" customHeight="1">
      <c r="A13" s="231" t="s">
        <v>23</v>
      </c>
      <c r="B13" s="232"/>
      <c r="C13" s="30">
        <f>SUM(C14:C20)</f>
        <v>18492217.809999999</v>
      </c>
      <c r="D13" s="7" t="s">
        <v>16</v>
      </c>
      <c r="E13" s="52">
        <f>SUM(E14:E20)</f>
        <v>18492217.809999999</v>
      </c>
      <c r="F13" s="67">
        <f>SUM(F14:F20)</f>
        <v>18492217.809999999</v>
      </c>
      <c r="G13" s="80">
        <f>SUM(G14:G20)</f>
        <v>18492217.809999999</v>
      </c>
      <c r="H13" s="67"/>
      <c r="I13" s="92" t="s">
        <v>16</v>
      </c>
    </row>
    <row r="14" spans="1:9" ht="20.25" customHeight="1">
      <c r="A14" s="41" t="s">
        <v>21</v>
      </c>
      <c r="B14" s="23" t="s">
        <v>24</v>
      </c>
      <c r="C14" s="31">
        <v>2629372.27</v>
      </c>
      <c r="D14" s="6" t="s">
        <v>16</v>
      </c>
      <c r="E14" s="53">
        <v>2629372.27</v>
      </c>
      <c r="F14" s="68">
        <v>2629372.27</v>
      </c>
      <c r="G14" s="81">
        <v>2629372.27</v>
      </c>
      <c r="H14" s="68" t="s">
        <v>16</v>
      </c>
      <c r="I14" s="93" t="s">
        <v>16</v>
      </c>
    </row>
    <row r="15" spans="1:9" ht="20.25" customHeight="1">
      <c r="A15" s="42" t="s">
        <v>21</v>
      </c>
      <c r="B15" s="24" t="s">
        <v>25</v>
      </c>
      <c r="C15" s="32">
        <v>1463899.69</v>
      </c>
      <c r="D15" s="8" t="s">
        <v>16</v>
      </c>
      <c r="E15" s="54">
        <v>1463899.69</v>
      </c>
      <c r="F15" s="65">
        <v>1463899.69</v>
      </c>
      <c r="G15" s="78">
        <v>1463899.69</v>
      </c>
      <c r="H15" s="65" t="s">
        <v>16</v>
      </c>
      <c r="I15" s="90" t="s">
        <v>16</v>
      </c>
    </row>
    <row r="16" spans="1:9" ht="20.25" customHeight="1">
      <c r="A16" s="42" t="s">
        <v>21</v>
      </c>
      <c r="B16" s="24" t="s">
        <v>26</v>
      </c>
      <c r="C16" s="32">
        <v>360752.42</v>
      </c>
      <c r="D16" s="8" t="s">
        <v>16</v>
      </c>
      <c r="E16" s="54">
        <v>360752.42</v>
      </c>
      <c r="F16" s="65">
        <v>360752.42</v>
      </c>
      <c r="G16" s="78">
        <v>360752.42</v>
      </c>
      <c r="H16" s="65" t="s">
        <v>16</v>
      </c>
      <c r="I16" s="90" t="s">
        <v>16</v>
      </c>
    </row>
    <row r="17" spans="1:9" ht="20.25" customHeight="1">
      <c r="A17" s="42" t="s">
        <v>21</v>
      </c>
      <c r="B17" s="24" t="s">
        <v>27</v>
      </c>
      <c r="C17" s="32">
        <v>199599.33</v>
      </c>
      <c r="D17" s="8" t="s">
        <v>16</v>
      </c>
      <c r="E17" s="54">
        <v>199599.33</v>
      </c>
      <c r="F17" s="65">
        <v>199599.33</v>
      </c>
      <c r="G17" s="78">
        <v>199599.33</v>
      </c>
      <c r="H17" s="65" t="s">
        <v>16</v>
      </c>
      <c r="I17" s="90" t="s">
        <v>16</v>
      </c>
    </row>
    <row r="18" spans="1:9" ht="20.25" customHeight="1">
      <c r="A18" s="42" t="s">
        <v>21</v>
      </c>
      <c r="B18" s="24" t="s">
        <v>28</v>
      </c>
      <c r="C18" s="32">
        <v>66577.25</v>
      </c>
      <c r="D18" s="8" t="s">
        <v>16</v>
      </c>
      <c r="E18" s="54">
        <v>66577.25</v>
      </c>
      <c r="F18" s="65">
        <v>66577.25</v>
      </c>
      <c r="G18" s="78">
        <v>66577.25</v>
      </c>
      <c r="H18" s="65" t="s">
        <v>16</v>
      </c>
      <c r="I18" s="90" t="s">
        <v>16</v>
      </c>
    </row>
    <row r="19" spans="1:9" ht="20.25" customHeight="1">
      <c r="A19" s="42" t="s">
        <v>21</v>
      </c>
      <c r="B19" s="24" t="s">
        <v>29</v>
      </c>
      <c r="C19" s="33">
        <v>12954929.4</v>
      </c>
      <c r="D19" s="16" t="s">
        <v>16</v>
      </c>
      <c r="E19" s="55">
        <v>12954929.4</v>
      </c>
      <c r="F19" s="69">
        <v>12954929.4</v>
      </c>
      <c r="G19" s="82">
        <v>12954929.4</v>
      </c>
      <c r="H19" s="65" t="s">
        <v>16</v>
      </c>
      <c r="I19" s="90" t="s">
        <v>16</v>
      </c>
    </row>
    <row r="20" spans="1:9" ht="20.25" customHeight="1">
      <c r="A20" s="44" t="s">
        <v>21</v>
      </c>
      <c r="B20" s="26" t="s">
        <v>30</v>
      </c>
      <c r="C20" s="34">
        <v>817087.45</v>
      </c>
      <c r="D20" s="10" t="s">
        <v>16</v>
      </c>
      <c r="E20" s="56">
        <v>817087.45</v>
      </c>
      <c r="F20" s="70">
        <v>817087.45</v>
      </c>
      <c r="G20" s="83">
        <v>817087.45</v>
      </c>
      <c r="H20" s="70" t="s">
        <v>16</v>
      </c>
      <c r="I20" s="94" t="s">
        <v>16</v>
      </c>
    </row>
    <row r="21" spans="1:9" ht="20.25" customHeight="1">
      <c r="A21" s="231" t="s">
        <v>31</v>
      </c>
      <c r="B21" s="232"/>
      <c r="C21" s="35">
        <v>81664</v>
      </c>
      <c r="D21" s="19" t="s">
        <v>16</v>
      </c>
      <c r="E21" s="57">
        <v>81664</v>
      </c>
      <c r="F21" s="71" t="s">
        <v>75</v>
      </c>
      <c r="G21" s="80">
        <v>81664.289999999994</v>
      </c>
      <c r="H21" s="100" t="s">
        <v>16</v>
      </c>
      <c r="I21" s="95" t="s">
        <v>16</v>
      </c>
    </row>
    <row r="22" spans="1:9" ht="20.25" customHeight="1">
      <c r="A22" s="41" t="s">
        <v>21</v>
      </c>
      <c r="B22" s="23" t="s">
        <v>32</v>
      </c>
      <c r="C22" s="36">
        <v>18315</v>
      </c>
      <c r="D22" s="6" t="s">
        <v>16</v>
      </c>
      <c r="E22" s="58">
        <v>18315</v>
      </c>
      <c r="F22" s="68">
        <v>18315</v>
      </c>
      <c r="G22" s="81">
        <v>18315</v>
      </c>
      <c r="H22" s="68" t="s">
        <v>16</v>
      </c>
      <c r="I22" s="93" t="s">
        <v>16</v>
      </c>
    </row>
    <row r="23" spans="1:9" ht="20.25" customHeight="1">
      <c r="A23" s="42" t="s">
        <v>21</v>
      </c>
      <c r="B23" s="24" t="s">
        <v>33</v>
      </c>
      <c r="C23" s="28">
        <v>63349.29</v>
      </c>
      <c r="D23" s="8" t="s">
        <v>16</v>
      </c>
      <c r="E23" s="50">
        <v>63349.29</v>
      </c>
      <c r="F23" s="65">
        <v>63349.29</v>
      </c>
      <c r="G23" s="78">
        <v>63349.29</v>
      </c>
      <c r="H23" s="65" t="s">
        <v>16</v>
      </c>
      <c r="I23" s="90" t="s">
        <v>16</v>
      </c>
    </row>
    <row r="24" spans="1:9" ht="20.25" customHeight="1">
      <c r="A24" s="231" t="s">
        <v>34</v>
      </c>
      <c r="B24" s="232"/>
      <c r="C24" s="37" t="s">
        <v>16</v>
      </c>
      <c r="D24" s="9" t="s">
        <v>16</v>
      </c>
      <c r="E24" s="59" t="s">
        <v>16</v>
      </c>
      <c r="F24" s="72" t="s">
        <v>16</v>
      </c>
      <c r="G24" s="84" t="s">
        <v>16</v>
      </c>
      <c r="H24" s="72" t="s">
        <v>16</v>
      </c>
      <c r="I24" s="96" t="s">
        <v>16</v>
      </c>
    </row>
    <row r="25" spans="1:9" ht="20.25" customHeight="1">
      <c r="A25" s="41" t="s">
        <v>21</v>
      </c>
      <c r="B25" s="23" t="s">
        <v>35</v>
      </c>
      <c r="C25" s="36" t="s">
        <v>16</v>
      </c>
      <c r="D25" s="6" t="s">
        <v>16</v>
      </c>
      <c r="E25" s="58" t="s">
        <v>16</v>
      </c>
      <c r="F25" s="68" t="s">
        <v>16</v>
      </c>
      <c r="G25" s="81" t="s">
        <v>16</v>
      </c>
      <c r="H25" s="68" t="s">
        <v>16</v>
      </c>
      <c r="I25" s="93" t="s">
        <v>16</v>
      </c>
    </row>
    <row r="26" spans="1:9" ht="20.25" customHeight="1">
      <c r="A26" s="42" t="s">
        <v>21</v>
      </c>
      <c r="B26" s="24" t="s">
        <v>36</v>
      </c>
      <c r="C26" s="28" t="s">
        <v>16</v>
      </c>
      <c r="D26" s="8" t="s">
        <v>16</v>
      </c>
      <c r="E26" s="50" t="s">
        <v>16</v>
      </c>
      <c r="F26" s="65" t="s">
        <v>16</v>
      </c>
      <c r="G26" s="78" t="s">
        <v>16</v>
      </c>
      <c r="H26" s="65" t="s">
        <v>16</v>
      </c>
      <c r="I26" s="90" t="s">
        <v>16</v>
      </c>
    </row>
    <row r="27" spans="1:9" ht="20.25" customHeight="1">
      <c r="A27" s="43" t="s">
        <v>21</v>
      </c>
      <c r="B27" s="25" t="s">
        <v>37</v>
      </c>
      <c r="C27" s="38" t="s">
        <v>16</v>
      </c>
      <c r="D27" s="10" t="s">
        <v>16</v>
      </c>
      <c r="E27" s="60" t="s">
        <v>16</v>
      </c>
      <c r="F27" s="73" t="s">
        <v>16</v>
      </c>
      <c r="G27" s="85" t="s">
        <v>16</v>
      </c>
      <c r="H27" s="73" t="s">
        <v>16</v>
      </c>
      <c r="I27" s="97" t="s">
        <v>16</v>
      </c>
    </row>
    <row r="28" spans="1:9" ht="20.45" customHeight="1">
      <c r="A28" s="231" t="s">
        <v>38</v>
      </c>
      <c r="B28" s="232"/>
      <c r="C28" s="39">
        <f>SUM(C29:C31)</f>
        <v>8602109.9199999999</v>
      </c>
      <c r="D28" s="11">
        <f t="shared" ref="D28:G28" si="0">SUM(D29:D31)</f>
        <v>27160414.5</v>
      </c>
      <c r="E28" s="22">
        <f t="shared" si="0"/>
        <v>35762524.420000002</v>
      </c>
      <c r="F28" s="74">
        <f t="shared" si="0"/>
        <v>35762524.109999999</v>
      </c>
      <c r="G28" s="86">
        <f t="shared" si="0"/>
        <v>35762524.530000001</v>
      </c>
      <c r="H28" s="74" t="s">
        <v>16</v>
      </c>
      <c r="I28" s="98" t="s">
        <v>16</v>
      </c>
    </row>
    <row r="29" spans="1:9" ht="20.25" customHeight="1">
      <c r="A29" s="41" t="s">
        <v>21</v>
      </c>
      <c r="B29" s="23" t="s">
        <v>39</v>
      </c>
      <c r="C29" s="36">
        <v>52912</v>
      </c>
      <c r="D29" s="6" t="s">
        <v>16</v>
      </c>
      <c r="E29" s="58">
        <v>52912</v>
      </c>
      <c r="F29" s="68">
        <v>52912</v>
      </c>
      <c r="G29" s="81">
        <v>52912</v>
      </c>
      <c r="H29" s="68" t="s">
        <v>16</v>
      </c>
      <c r="I29" s="93" t="s">
        <v>16</v>
      </c>
    </row>
    <row r="30" spans="1:9" ht="20.25" customHeight="1">
      <c r="A30" s="42" t="s">
        <v>21</v>
      </c>
      <c r="B30" s="24" t="s">
        <v>40</v>
      </c>
      <c r="C30" s="40"/>
      <c r="D30" s="12">
        <v>1851200</v>
      </c>
      <c r="E30" s="50">
        <v>1851200</v>
      </c>
      <c r="F30" s="65">
        <v>1851200.11</v>
      </c>
      <c r="G30" s="78">
        <v>1851200.11</v>
      </c>
      <c r="H30" s="65" t="s">
        <v>16</v>
      </c>
      <c r="I30" s="90" t="s">
        <v>16</v>
      </c>
    </row>
    <row r="31" spans="1:9" ht="20.25" customHeight="1">
      <c r="A31" s="42" t="s">
        <v>21</v>
      </c>
      <c r="B31" s="24" t="s">
        <v>41</v>
      </c>
      <c r="C31" s="28">
        <v>8549197.9199999999</v>
      </c>
      <c r="D31" s="13">
        <v>25309214.5</v>
      </c>
      <c r="E31" s="50">
        <f>D31+C31</f>
        <v>33858412.420000002</v>
      </c>
      <c r="F31" s="65">
        <v>33858412</v>
      </c>
      <c r="G31" s="82">
        <v>33858412.420000002</v>
      </c>
      <c r="H31" s="65" t="s">
        <v>16</v>
      </c>
      <c r="I31" s="90" t="s">
        <v>16</v>
      </c>
    </row>
    <row r="32" spans="1:9" ht="20.25" customHeight="1" thickBot="1">
      <c r="A32" s="44" t="s">
        <v>21</v>
      </c>
      <c r="B32" s="26" t="s">
        <v>42</v>
      </c>
      <c r="C32" s="40" t="s">
        <v>16</v>
      </c>
      <c r="D32" s="17" t="s">
        <v>16</v>
      </c>
      <c r="E32" s="61" t="s">
        <v>16</v>
      </c>
      <c r="F32" s="70" t="s">
        <v>16</v>
      </c>
      <c r="G32" s="83" t="s">
        <v>16</v>
      </c>
      <c r="H32" s="70" t="s">
        <v>16</v>
      </c>
      <c r="I32" s="94" t="s">
        <v>16</v>
      </c>
    </row>
    <row r="33" spans="1:16" ht="20.25" customHeight="1" thickBot="1">
      <c r="A33" s="233" t="s">
        <v>43</v>
      </c>
      <c r="B33" s="234"/>
      <c r="C33" s="47">
        <v>35945390</v>
      </c>
      <c r="D33" s="47">
        <v>27160415</v>
      </c>
      <c r="E33" s="62">
        <v>63105804</v>
      </c>
      <c r="F33" s="75">
        <v>63105804.210000001</v>
      </c>
      <c r="G33" s="87">
        <v>62922128.630000003</v>
      </c>
      <c r="H33" s="75" t="s">
        <v>16</v>
      </c>
      <c r="I33" s="99">
        <v>183676</v>
      </c>
    </row>
    <row r="34" spans="1:16">
      <c r="A34" s="14"/>
      <c r="B34" s="14"/>
      <c r="C34" s="18"/>
      <c r="D34" s="18"/>
      <c r="E34" s="18"/>
      <c r="F34" s="18"/>
      <c r="G34" s="18"/>
      <c r="H34" s="18"/>
      <c r="I34" s="18"/>
    </row>
    <row r="35" spans="1:16">
      <c r="A35" s="14"/>
      <c r="B35" s="14"/>
      <c r="C35" s="18"/>
      <c r="D35" s="18"/>
      <c r="E35" s="18"/>
      <c r="F35" s="18"/>
      <c r="G35" s="18"/>
      <c r="H35" s="18"/>
      <c r="I35" s="18"/>
    </row>
    <row r="36" spans="1:16">
      <c r="A36" s="14"/>
      <c r="B36" s="14"/>
      <c r="C36" s="18"/>
      <c r="D36" s="18"/>
      <c r="E36" s="18"/>
      <c r="F36" s="18"/>
      <c r="G36" s="18"/>
      <c r="H36" s="18"/>
      <c r="I36" s="18"/>
    </row>
    <row r="37" spans="1:16">
      <c r="A37" s="14"/>
      <c r="B37" s="14"/>
      <c r="C37" s="18"/>
      <c r="D37" s="18"/>
      <c r="E37" s="18"/>
      <c r="F37" s="18"/>
      <c r="G37" s="18"/>
      <c r="H37" s="18"/>
      <c r="I37" s="18"/>
    </row>
    <row r="38" spans="1:16">
      <c r="A38" s="14"/>
      <c r="B38" s="14"/>
      <c r="C38" s="18"/>
      <c r="D38" s="18"/>
      <c r="E38" s="18"/>
      <c r="F38" s="18"/>
      <c r="G38" s="18"/>
      <c r="H38" s="18"/>
      <c r="I38" s="18"/>
    </row>
    <row r="39" spans="1:16">
      <c r="A39" s="14"/>
      <c r="B39" s="14"/>
      <c r="C39" s="18"/>
      <c r="D39" s="18"/>
      <c r="E39" s="18"/>
      <c r="F39" s="18"/>
      <c r="G39" s="18"/>
      <c r="H39" s="18"/>
      <c r="I39" s="18"/>
    </row>
    <row r="40" spans="1:16">
      <c r="A40" s="14"/>
      <c r="B40" s="14"/>
      <c r="C40" s="18"/>
      <c r="D40" s="18"/>
      <c r="E40" s="18"/>
      <c r="F40" s="18"/>
      <c r="G40" s="18"/>
      <c r="H40" s="18"/>
      <c r="I40" s="18"/>
    </row>
    <row r="41" spans="1:16">
      <c r="A41" s="14"/>
      <c r="B41" s="14"/>
      <c r="C41" s="18"/>
      <c r="D41" s="18"/>
      <c r="E41" s="18"/>
      <c r="F41" s="18"/>
      <c r="G41" s="18"/>
      <c r="H41" s="18"/>
      <c r="I41" s="18"/>
      <c r="P41" s="1" t="s">
        <v>73</v>
      </c>
    </row>
    <row r="42" spans="1:16">
      <c r="A42" s="14"/>
      <c r="B42" s="14"/>
      <c r="C42" s="18"/>
      <c r="D42" s="18"/>
      <c r="E42" s="18"/>
      <c r="F42" s="18"/>
      <c r="G42" s="18"/>
      <c r="H42" s="18"/>
      <c r="I42" s="18"/>
    </row>
    <row r="43" spans="1:16">
      <c r="A43" s="14"/>
      <c r="B43" s="14"/>
      <c r="C43" s="18"/>
      <c r="D43" s="18"/>
      <c r="E43" s="18"/>
      <c r="F43" s="18"/>
      <c r="G43" s="18"/>
      <c r="H43" s="18"/>
      <c r="I43" s="18"/>
    </row>
    <row r="44" spans="1:16">
      <c r="A44" s="14"/>
      <c r="B44" s="14"/>
      <c r="C44" s="18"/>
      <c r="D44" s="18"/>
      <c r="E44" s="18"/>
      <c r="F44" s="18"/>
      <c r="G44" s="18"/>
      <c r="H44" s="18"/>
      <c r="I44" s="18"/>
    </row>
    <row r="45" spans="1:16" ht="26.25">
      <c r="A45" s="250" t="s">
        <v>74</v>
      </c>
      <c r="B45" s="250"/>
      <c r="C45" s="18"/>
      <c r="D45" s="18"/>
      <c r="E45" s="18"/>
      <c r="F45" s="18"/>
      <c r="G45" s="18"/>
      <c r="H45" s="18"/>
      <c r="I45" s="18"/>
    </row>
    <row r="46" spans="1:16" ht="17.25" thickBot="1">
      <c r="I46" s="5" t="s">
        <v>72</v>
      </c>
    </row>
    <row r="47" spans="1:16" ht="20.45" customHeight="1">
      <c r="A47" s="235" t="s">
        <v>0</v>
      </c>
      <c r="B47" s="236"/>
      <c r="C47" s="101" t="s">
        <v>1</v>
      </c>
      <c r="D47" s="102" t="s">
        <v>3</v>
      </c>
      <c r="E47" s="103" t="s">
        <v>76</v>
      </c>
      <c r="F47" s="104" t="s">
        <v>46</v>
      </c>
      <c r="G47" s="256" t="s">
        <v>47</v>
      </c>
      <c r="H47" s="257"/>
      <c r="I47" s="105" t="s">
        <v>48</v>
      </c>
    </row>
    <row r="48" spans="1:16" ht="20.45" customHeight="1" thickBot="1">
      <c r="A48" s="237"/>
      <c r="B48" s="238"/>
      <c r="C48" s="106" t="s">
        <v>2</v>
      </c>
      <c r="D48" s="107" t="s">
        <v>4</v>
      </c>
      <c r="E48" s="108" t="s">
        <v>6</v>
      </c>
      <c r="F48" s="109" t="s">
        <v>8</v>
      </c>
      <c r="G48" s="258" t="s">
        <v>10</v>
      </c>
      <c r="H48" s="259"/>
      <c r="I48" s="110" t="s">
        <v>49</v>
      </c>
    </row>
    <row r="49" spans="1:10" ht="20.45" customHeight="1">
      <c r="A49" s="239" t="s">
        <v>50</v>
      </c>
      <c r="B49" s="240"/>
      <c r="C49" s="208">
        <f>SUM(C50:C51)</f>
        <v>8461124.9699999988</v>
      </c>
      <c r="D49" s="209" t="s">
        <v>16</v>
      </c>
      <c r="E49" s="210">
        <f>C49</f>
        <v>8461124.9699999988</v>
      </c>
      <c r="F49" s="211">
        <f>SUM(F50:F51)</f>
        <v>7661959.6099999994</v>
      </c>
      <c r="G49" s="212" t="s">
        <v>16</v>
      </c>
      <c r="H49" s="213"/>
      <c r="I49" s="213">
        <f>SUM(I50:I51)</f>
        <v>799165.35999999987</v>
      </c>
    </row>
    <row r="50" spans="1:10" ht="20.45" customHeight="1">
      <c r="A50" s="241" t="s">
        <v>51</v>
      </c>
      <c r="B50" s="242"/>
      <c r="C50" s="202">
        <v>7358941.2199999997</v>
      </c>
      <c r="D50" s="203" t="s">
        <v>16</v>
      </c>
      <c r="E50" s="204">
        <f>C50</f>
        <v>7358941.2199999997</v>
      </c>
      <c r="F50" s="205">
        <v>6634265.8799999999</v>
      </c>
      <c r="G50" s="206" t="s">
        <v>16</v>
      </c>
      <c r="H50" s="207"/>
      <c r="I50" s="207">
        <f>E50-F50</f>
        <v>724675.33999999985</v>
      </c>
    </row>
    <row r="51" spans="1:10" ht="20.45" customHeight="1">
      <c r="A51" s="243" t="s">
        <v>52</v>
      </c>
      <c r="B51" s="244"/>
      <c r="C51" s="173">
        <v>1102183.75</v>
      </c>
      <c r="D51" s="174" t="s">
        <v>16</v>
      </c>
      <c r="E51" s="175">
        <f>C51</f>
        <v>1102183.75</v>
      </c>
      <c r="F51" s="176">
        <v>1027693.73</v>
      </c>
      <c r="G51" s="177" t="s">
        <v>16</v>
      </c>
      <c r="H51" s="178"/>
      <c r="I51" s="178">
        <f>E51-F51</f>
        <v>74490.020000000019</v>
      </c>
    </row>
    <row r="52" spans="1:10" ht="20.45" customHeight="1">
      <c r="A52" s="245" t="s">
        <v>53</v>
      </c>
      <c r="B52" s="246"/>
      <c r="C52" s="166" t="s">
        <v>16</v>
      </c>
      <c r="D52" s="167" t="s">
        <v>16</v>
      </c>
      <c r="E52" s="168" t="s">
        <v>16</v>
      </c>
      <c r="F52" s="169" t="s">
        <v>16</v>
      </c>
      <c r="G52" s="123" t="s">
        <v>16</v>
      </c>
      <c r="H52" s="124"/>
      <c r="I52" s="172" t="s">
        <v>16</v>
      </c>
    </row>
    <row r="53" spans="1:10" ht="20.45" customHeight="1">
      <c r="A53" s="231" t="s">
        <v>54</v>
      </c>
      <c r="B53" s="232"/>
      <c r="C53" s="127">
        <f>SUM(C54:C57)</f>
        <v>4030362.84</v>
      </c>
      <c r="D53" s="128" t="s">
        <v>16</v>
      </c>
      <c r="E53" s="129">
        <f t="shared" ref="E53:E59" si="1">C53</f>
        <v>4030362.84</v>
      </c>
      <c r="F53" s="130">
        <f>SUM(F54:F57)</f>
        <v>3058648.8899999997</v>
      </c>
      <c r="G53" s="131" t="s">
        <v>16</v>
      </c>
      <c r="H53" s="132"/>
      <c r="I53" s="133">
        <f>SUM(I54:I57)</f>
        <v>779852.86999999988</v>
      </c>
    </row>
    <row r="54" spans="1:10" ht="20.45" customHeight="1">
      <c r="A54" s="247" t="s">
        <v>55</v>
      </c>
      <c r="B54" s="248"/>
      <c r="C54" s="118">
        <v>1669571.23</v>
      </c>
      <c r="D54" s="119" t="s">
        <v>16</v>
      </c>
      <c r="E54" s="120">
        <f t="shared" si="1"/>
        <v>1669571.23</v>
      </c>
      <c r="F54" s="125">
        <v>1328755.28</v>
      </c>
      <c r="G54" s="123" t="s">
        <v>16</v>
      </c>
      <c r="H54" s="124"/>
      <c r="I54" s="126">
        <f t="shared" ref="I54:I57" si="2">C54-F54</f>
        <v>340815.94999999995</v>
      </c>
    </row>
    <row r="55" spans="1:10" ht="20.45" customHeight="1">
      <c r="A55" s="243" t="s">
        <v>56</v>
      </c>
      <c r="B55" s="244"/>
      <c r="C55" s="173">
        <v>1903220.19</v>
      </c>
      <c r="D55" s="174" t="s">
        <v>16</v>
      </c>
      <c r="E55" s="175">
        <f t="shared" si="1"/>
        <v>1903220.19</v>
      </c>
      <c r="F55" s="176">
        <v>1314578.0900000001</v>
      </c>
      <c r="G55" s="266">
        <v>191861.08</v>
      </c>
      <c r="H55" s="267"/>
      <c r="I55" s="178">
        <f>E55-F55-G55</f>
        <v>396781.0199999999</v>
      </c>
    </row>
    <row r="56" spans="1:10" ht="20.45" customHeight="1">
      <c r="A56" s="243" t="s">
        <v>57</v>
      </c>
      <c r="B56" s="244"/>
      <c r="C56" s="173">
        <v>351071.42</v>
      </c>
      <c r="D56" s="174" t="s">
        <v>16</v>
      </c>
      <c r="E56" s="175">
        <f t="shared" si="1"/>
        <v>351071.42</v>
      </c>
      <c r="F56" s="176">
        <v>314334.76</v>
      </c>
      <c r="G56" s="177" t="s">
        <v>16</v>
      </c>
      <c r="H56" s="178"/>
      <c r="I56" s="178">
        <f t="shared" si="2"/>
        <v>36736.659999999974</v>
      </c>
    </row>
    <row r="57" spans="1:10" ht="20.45" customHeight="1">
      <c r="A57" s="245" t="s">
        <v>58</v>
      </c>
      <c r="B57" s="246"/>
      <c r="C57" s="166">
        <v>106500</v>
      </c>
      <c r="D57" s="167" t="s">
        <v>16</v>
      </c>
      <c r="E57" s="168">
        <f t="shared" si="1"/>
        <v>106500</v>
      </c>
      <c r="F57" s="169">
        <v>100980.76</v>
      </c>
      <c r="G57" s="170" t="s">
        <v>16</v>
      </c>
      <c r="H57" s="171"/>
      <c r="I57" s="172">
        <f t="shared" si="2"/>
        <v>5519.2400000000052</v>
      </c>
    </row>
    <row r="58" spans="1:10" ht="20.45" customHeight="1">
      <c r="A58" s="231" t="s">
        <v>59</v>
      </c>
      <c r="B58" s="232"/>
      <c r="C58" s="127">
        <f>C59</f>
        <v>775667</v>
      </c>
      <c r="D58" s="128" t="s">
        <v>16</v>
      </c>
      <c r="E58" s="129">
        <f t="shared" si="1"/>
        <v>775667</v>
      </c>
      <c r="F58" s="130">
        <f>F59</f>
        <v>753384.34</v>
      </c>
      <c r="G58" s="134" t="s">
        <v>16</v>
      </c>
      <c r="H58" s="135"/>
      <c r="I58" s="133">
        <f>I59</f>
        <v>22282.660000000033</v>
      </c>
      <c r="J58" s="136"/>
    </row>
    <row r="59" spans="1:10" ht="20.45" customHeight="1">
      <c r="A59" s="260" t="s">
        <v>60</v>
      </c>
      <c r="B59" s="261"/>
      <c r="C59" s="115">
        <v>775667</v>
      </c>
      <c r="D59" s="116" t="s">
        <v>16</v>
      </c>
      <c r="E59" s="117">
        <f t="shared" si="1"/>
        <v>775667</v>
      </c>
      <c r="F59" s="121">
        <v>753384.34</v>
      </c>
      <c r="G59" s="144" t="s">
        <v>16</v>
      </c>
      <c r="H59" s="145"/>
      <c r="I59" s="122">
        <f>C59-F59</f>
        <v>22282.660000000033</v>
      </c>
    </row>
    <row r="60" spans="1:10" ht="20.45" customHeight="1">
      <c r="A60" s="231" t="s">
        <v>61</v>
      </c>
      <c r="B60" s="232"/>
      <c r="C60" s="153">
        <f>SUM(C61:C62)</f>
        <v>22038060.32</v>
      </c>
      <c r="D60" s="154">
        <f>D61</f>
        <v>25309214.5</v>
      </c>
      <c r="E60" s="155">
        <f>SUM(E61:E62)</f>
        <v>47347274.82</v>
      </c>
      <c r="F60" s="130">
        <f>SUM(F61:F62)</f>
        <v>39106015.530000001</v>
      </c>
      <c r="G60" s="156" t="s">
        <v>16</v>
      </c>
      <c r="H60" s="157"/>
      <c r="I60" s="158">
        <f>I62</f>
        <v>472803.91000000003</v>
      </c>
    </row>
    <row r="61" spans="1:10" ht="20.45" customHeight="1">
      <c r="A61" s="262" t="s">
        <v>62</v>
      </c>
      <c r="B61" s="263"/>
      <c r="C61" s="183">
        <f>E61-D61</f>
        <v>21504127.32</v>
      </c>
      <c r="D61" s="184">
        <v>25309214.5</v>
      </c>
      <c r="E61" s="185">
        <v>46813341.82</v>
      </c>
      <c r="F61" s="186">
        <v>39044886.439999998</v>
      </c>
      <c r="G61" s="264">
        <f>E61-F61</f>
        <v>7768455.3800000027</v>
      </c>
      <c r="H61" s="265"/>
      <c r="I61" s="187" t="s">
        <v>16</v>
      </c>
    </row>
    <row r="62" spans="1:10" ht="20.45" customHeight="1">
      <c r="A62" s="245" t="s">
        <v>63</v>
      </c>
      <c r="B62" s="246"/>
      <c r="C62" s="179">
        <v>533933</v>
      </c>
      <c r="D62" s="180" t="s">
        <v>16</v>
      </c>
      <c r="E62" s="181">
        <v>533933</v>
      </c>
      <c r="F62" s="182">
        <v>61129.09</v>
      </c>
      <c r="G62" s="147" t="s">
        <v>16</v>
      </c>
      <c r="H62" s="148"/>
      <c r="I62" s="172">
        <f>E62-F62</f>
        <v>472803.91000000003</v>
      </c>
    </row>
    <row r="63" spans="1:10" ht="20.45" customHeight="1">
      <c r="A63" s="231" t="s">
        <v>22</v>
      </c>
      <c r="B63" s="232"/>
      <c r="C63" s="160">
        <f>SUM(C65:C67)</f>
        <v>2307699</v>
      </c>
      <c r="D63" s="161"/>
      <c r="E63" s="162">
        <f t="shared" ref="E63:I63" si="3">SUM(E65:E67)</f>
        <v>2307699</v>
      </c>
      <c r="F63" s="153">
        <f t="shared" si="3"/>
        <v>2481522</v>
      </c>
      <c r="G63" s="268"/>
      <c r="H63" s="269"/>
      <c r="I63" s="164">
        <f t="shared" si="3"/>
        <v>-173823</v>
      </c>
    </row>
    <row r="64" spans="1:10" ht="20.45" customHeight="1">
      <c r="A64" s="247" t="s">
        <v>64</v>
      </c>
      <c r="B64" s="248"/>
      <c r="C64" s="140" t="s">
        <v>16</v>
      </c>
      <c r="D64" s="180" t="s">
        <v>16</v>
      </c>
      <c r="E64" s="142" t="s">
        <v>16</v>
      </c>
      <c r="F64" s="149" t="s">
        <v>16</v>
      </c>
      <c r="G64" s="147" t="s">
        <v>16</v>
      </c>
      <c r="H64" s="148"/>
      <c r="I64" s="152" t="s">
        <v>16</v>
      </c>
    </row>
    <row r="65" spans="1:9" ht="20.45" customHeight="1">
      <c r="A65" s="243" t="s">
        <v>65</v>
      </c>
      <c r="B65" s="244"/>
      <c r="C65" s="191">
        <v>937903</v>
      </c>
      <c r="D65" s="192" t="s">
        <v>16</v>
      </c>
      <c r="E65" s="193">
        <f>C65</f>
        <v>937903</v>
      </c>
      <c r="F65" s="194">
        <v>963290</v>
      </c>
      <c r="G65" s="195" t="s">
        <v>16</v>
      </c>
      <c r="H65" s="196"/>
      <c r="I65" s="197">
        <f>E65-F65</f>
        <v>-25387</v>
      </c>
    </row>
    <row r="66" spans="1:9" ht="20.45" customHeight="1">
      <c r="A66" s="243" t="s">
        <v>66</v>
      </c>
      <c r="B66" s="244"/>
      <c r="C66" s="191">
        <v>189271</v>
      </c>
      <c r="D66" s="192" t="s">
        <v>16</v>
      </c>
      <c r="E66" s="193">
        <f t="shared" ref="E66" si="4">C66</f>
        <v>189271</v>
      </c>
      <c r="F66" s="194">
        <v>189271</v>
      </c>
      <c r="G66" s="195" t="s">
        <v>16</v>
      </c>
      <c r="H66" s="196"/>
      <c r="I66" s="197">
        <f t="shared" ref="I66:I67" si="5">E66-F66</f>
        <v>0</v>
      </c>
    </row>
    <row r="67" spans="1:9" ht="20.45" customHeight="1">
      <c r="A67" s="245" t="s">
        <v>67</v>
      </c>
      <c r="B67" s="246"/>
      <c r="C67" s="179">
        <f>E67</f>
        <v>1180525</v>
      </c>
      <c r="D67" s="159" t="s">
        <v>16</v>
      </c>
      <c r="E67" s="181">
        <v>1180525</v>
      </c>
      <c r="F67" s="182">
        <v>1328961</v>
      </c>
      <c r="G67" s="188" t="s">
        <v>16</v>
      </c>
      <c r="H67" s="189"/>
      <c r="I67" s="190">
        <f t="shared" si="5"/>
        <v>-148436</v>
      </c>
    </row>
    <row r="68" spans="1:9" ht="20.45" customHeight="1">
      <c r="A68" s="231" t="s">
        <v>68</v>
      </c>
      <c r="B68" s="232"/>
      <c r="C68" s="137" t="s">
        <v>16</v>
      </c>
      <c r="D68" s="138" t="s">
        <v>16</v>
      </c>
      <c r="E68" s="139" t="s">
        <v>16</v>
      </c>
      <c r="F68" s="143" t="s">
        <v>16</v>
      </c>
      <c r="G68" s="147" t="s">
        <v>16</v>
      </c>
      <c r="H68" s="148"/>
      <c r="I68" s="146" t="s">
        <v>16</v>
      </c>
    </row>
    <row r="69" spans="1:9" ht="20.45" customHeight="1">
      <c r="A69" s="247" t="s">
        <v>69</v>
      </c>
      <c r="B69" s="248"/>
      <c r="C69" s="140" t="s">
        <v>16</v>
      </c>
      <c r="D69" s="141" t="s">
        <v>16</v>
      </c>
      <c r="E69" s="142" t="s">
        <v>16</v>
      </c>
      <c r="F69" s="149" t="s">
        <v>16</v>
      </c>
      <c r="G69" s="150" t="s">
        <v>16</v>
      </c>
      <c r="H69" s="151"/>
      <c r="I69" s="152" t="s">
        <v>16</v>
      </c>
    </row>
    <row r="70" spans="1:9" ht="20.45" customHeight="1">
      <c r="A70" s="243" t="s">
        <v>70</v>
      </c>
      <c r="B70" s="244"/>
      <c r="C70" s="191" t="s">
        <v>16</v>
      </c>
      <c r="D70" s="192" t="s">
        <v>16</v>
      </c>
      <c r="E70" s="193" t="s">
        <v>16</v>
      </c>
      <c r="F70" s="201" t="s">
        <v>16</v>
      </c>
      <c r="G70" s="195" t="s">
        <v>16</v>
      </c>
      <c r="H70" s="196"/>
      <c r="I70" s="196" t="s">
        <v>16</v>
      </c>
    </row>
    <row r="71" spans="1:9" ht="20.45" customHeight="1" thickBot="1">
      <c r="A71" s="253" t="s">
        <v>71</v>
      </c>
      <c r="B71" s="254"/>
      <c r="C71" s="198" t="s">
        <v>16</v>
      </c>
      <c r="D71" s="180" t="s">
        <v>16</v>
      </c>
      <c r="E71" s="199" t="s">
        <v>16</v>
      </c>
      <c r="F71" s="200" t="s">
        <v>16</v>
      </c>
      <c r="G71" s="147" t="s">
        <v>16</v>
      </c>
      <c r="H71" s="148"/>
      <c r="I71" s="148" t="s">
        <v>16</v>
      </c>
    </row>
    <row r="72" spans="1:9" ht="20.45" customHeight="1" thickBot="1">
      <c r="A72" s="233" t="s">
        <v>43</v>
      </c>
      <c r="B72" s="255"/>
      <c r="C72" s="163">
        <f>C63+C60+C58+C53+C49</f>
        <v>37612914.129999995</v>
      </c>
      <c r="D72" s="163"/>
      <c r="E72" s="163">
        <f t="shared" ref="E72:I72" si="6">E63+E60+E58+E53+E49</f>
        <v>62922128.629999995</v>
      </c>
      <c r="F72" s="214">
        <f t="shared" si="6"/>
        <v>53061530.370000005</v>
      </c>
      <c r="G72" s="229">
        <f>G61+G55</f>
        <v>7960316.4600000028</v>
      </c>
      <c r="H72" s="230"/>
      <c r="I72" s="165">
        <f t="shared" si="6"/>
        <v>1900281.7999999998</v>
      </c>
    </row>
    <row r="73" spans="1:9">
      <c r="A73" s="15" t="s">
        <v>16</v>
      </c>
    </row>
  </sheetData>
  <mergeCells count="41">
    <mergeCell ref="A45:B45"/>
    <mergeCell ref="A65:B65"/>
    <mergeCell ref="A66:B66"/>
    <mergeCell ref="A59:B59"/>
    <mergeCell ref="A60:B60"/>
    <mergeCell ref="A61:B61"/>
    <mergeCell ref="A62:B62"/>
    <mergeCell ref="A63:B63"/>
    <mergeCell ref="A56:B56"/>
    <mergeCell ref="A57:B57"/>
    <mergeCell ref="A58:B58"/>
    <mergeCell ref="A68:B68"/>
    <mergeCell ref="A69:B69"/>
    <mergeCell ref="A70:B70"/>
    <mergeCell ref="G47:H47"/>
    <mergeCell ref="G48:H48"/>
    <mergeCell ref="G61:H61"/>
    <mergeCell ref="G55:H55"/>
    <mergeCell ref="G63:H63"/>
    <mergeCell ref="A1:I1"/>
    <mergeCell ref="A21:B21"/>
    <mergeCell ref="A4:B4"/>
    <mergeCell ref="A6:B7"/>
    <mergeCell ref="A8:B8"/>
    <mergeCell ref="A13:B13"/>
    <mergeCell ref="G72:H72"/>
    <mergeCell ref="A24:B24"/>
    <mergeCell ref="A28:B28"/>
    <mergeCell ref="A33:B33"/>
    <mergeCell ref="A47:B48"/>
    <mergeCell ref="A49:B49"/>
    <mergeCell ref="A50:B50"/>
    <mergeCell ref="A51:B51"/>
    <mergeCell ref="A52:B52"/>
    <mergeCell ref="A64:B64"/>
    <mergeCell ref="A53:B53"/>
    <mergeCell ref="A54:B54"/>
    <mergeCell ref="A55:B55"/>
    <mergeCell ref="A71:B71"/>
    <mergeCell ref="A72:B72"/>
    <mergeCell ref="A67:B67"/>
  </mergeCells>
  <phoneticPr fontId="8" type="noConversion"/>
  <pageMargins left="0.15748031496062992" right="0.1574803149606299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14" sqref="C14:F15"/>
    </sheetView>
  </sheetViews>
  <sheetFormatPr defaultRowHeight="16.5"/>
  <cols>
    <col min="1" max="1" width="6.125" customWidth="1"/>
    <col min="2" max="2" width="10.375" customWidth="1"/>
    <col min="3" max="3" width="13.625" customWidth="1"/>
    <col min="4" max="4" width="15.25" customWidth="1"/>
    <col min="5" max="5" width="17" customWidth="1"/>
    <col min="6" max="6" width="12.375" customWidth="1"/>
  </cols>
  <sheetData>
    <row r="1" spans="1:13" ht="31.5">
      <c r="A1" s="270" t="s">
        <v>95</v>
      </c>
      <c r="B1" s="270"/>
      <c r="C1" s="270"/>
      <c r="D1" s="270"/>
      <c r="E1" s="270"/>
      <c r="F1" s="270"/>
    </row>
    <row r="2" spans="1:13" ht="17.25" thickBot="1"/>
    <row r="3" spans="1:13" ht="38.25" customHeight="1" thickBot="1">
      <c r="A3" s="223" t="s">
        <v>89</v>
      </c>
      <c r="B3" s="224" t="s">
        <v>90</v>
      </c>
      <c r="C3" s="224" t="s">
        <v>91</v>
      </c>
      <c r="D3" s="224" t="s">
        <v>92</v>
      </c>
      <c r="E3" s="224" t="s">
        <v>93</v>
      </c>
      <c r="F3" s="225" t="s">
        <v>94</v>
      </c>
    </row>
    <row r="4" spans="1:13" ht="38.25" customHeight="1">
      <c r="A4" s="227">
        <v>1</v>
      </c>
      <c r="B4" s="221" t="s">
        <v>77</v>
      </c>
      <c r="C4" s="221">
        <v>19508</v>
      </c>
      <c r="D4" s="221">
        <v>0</v>
      </c>
      <c r="E4" s="221">
        <v>0</v>
      </c>
      <c r="F4" s="222">
        <f>C4+D4+E4</f>
        <v>19508</v>
      </c>
    </row>
    <row r="5" spans="1:13" ht="38.25" customHeight="1">
      <c r="A5" s="228">
        <v>2</v>
      </c>
      <c r="B5" s="216" t="s">
        <v>78</v>
      </c>
      <c r="C5" s="216">
        <v>25000</v>
      </c>
      <c r="D5" s="216">
        <v>0</v>
      </c>
      <c r="E5" s="216">
        <v>0</v>
      </c>
      <c r="F5" s="217">
        <f t="shared" ref="F5:F15" si="0">C5+D5+E5</f>
        <v>25000</v>
      </c>
    </row>
    <row r="6" spans="1:13" ht="38.25" customHeight="1">
      <c r="A6" s="228">
        <v>3</v>
      </c>
      <c r="B6" s="216" t="s">
        <v>79</v>
      </c>
      <c r="C6" s="216">
        <v>7500</v>
      </c>
      <c r="D6" s="216">
        <v>790</v>
      </c>
      <c r="E6" s="216">
        <v>1023</v>
      </c>
      <c r="F6" s="217">
        <f t="shared" si="0"/>
        <v>9313</v>
      </c>
    </row>
    <row r="7" spans="1:13" ht="38.25" customHeight="1">
      <c r="A7" s="228">
        <v>4</v>
      </c>
      <c r="B7" s="216" t="s">
        <v>80</v>
      </c>
      <c r="C7" s="216">
        <v>5000</v>
      </c>
      <c r="D7" s="216">
        <v>790</v>
      </c>
      <c r="E7" s="216">
        <v>1023</v>
      </c>
      <c r="F7" s="217">
        <f t="shared" si="0"/>
        <v>6813</v>
      </c>
    </row>
    <row r="8" spans="1:13" ht="38.25" customHeight="1">
      <c r="A8" s="228">
        <v>5</v>
      </c>
      <c r="B8" s="216" t="s">
        <v>81</v>
      </c>
      <c r="C8" s="216">
        <v>8750</v>
      </c>
      <c r="D8" s="216">
        <v>790</v>
      </c>
      <c r="E8" s="216">
        <v>1023</v>
      </c>
      <c r="F8" s="217">
        <f t="shared" si="0"/>
        <v>10563</v>
      </c>
    </row>
    <row r="9" spans="1:13" ht="38.25" customHeight="1">
      <c r="A9" s="228">
        <v>6</v>
      </c>
      <c r="B9" s="216" t="s">
        <v>82</v>
      </c>
      <c r="C9" s="216">
        <v>12500</v>
      </c>
      <c r="D9" s="216">
        <v>2160</v>
      </c>
      <c r="E9" s="216">
        <v>2790</v>
      </c>
      <c r="F9" s="217">
        <f t="shared" si="0"/>
        <v>17450</v>
      </c>
    </row>
    <row r="10" spans="1:13" ht="38.25" customHeight="1">
      <c r="A10" s="228">
        <v>7</v>
      </c>
      <c r="B10" s="216" t="s">
        <v>83</v>
      </c>
      <c r="C10" s="216">
        <v>7500</v>
      </c>
      <c r="D10" s="216">
        <v>790</v>
      </c>
      <c r="E10" s="216">
        <v>1023</v>
      </c>
      <c r="F10" s="217">
        <f t="shared" si="0"/>
        <v>9313</v>
      </c>
      <c r="M10" s="215"/>
    </row>
    <row r="11" spans="1:13" ht="38.25" customHeight="1">
      <c r="A11" s="228">
        <v>8</v>
      </c>
      <c r="B11" s="216" t="s">
        <v>84</v>
      </c>
      <c r="C11" s="216">
        <v>12000</v>
      </c>
      <c r="D11" s="216">
        <v>2160</v>
      </c>
      <c r="E11" s="216">
        <v>2790</v>
      </c>
      <c r="F11" s="217">
        <f t="shared" si="0"/>
        <v>16950</v>
      </c>
    </row>
    <row r="12" spans="1:13" ht="38.25" customHeight="1">
      <c r="A12" s="228">
        <v>9</v>
      </c>
      <c r="B12" s="216" t="s">
        <v>85</v>
      </c>
      <c r="C12" s="216">
        <v>22500</v>
      </c>
      <c r="D12" s="216">
        <v>2905</v>
      </c>
      <c r="E12" s="216">
        <v>961</v>
      </c>
      <c r="F12" s="217">
        <f t="shared" si="0"/>
        <v>26366</v>
      </c>
    </row>
    <row r="13" spans="1:13" ht="38.25" customHeight="1">
      <c r="A13" s="228">
        <v>10</v>
      </c>
      <c r="B13" s="216" t="s">
        <v>86</v>
      </c>
      <c r="C13" s="216">
        <v>15000</v>
      </c>
      <c r="D13" s="216">
        <v>2160</v>
      </c>
      <c r="E13" s="216">
        <v>2790</v>
      </c>
      <c r="F13" s="217">
        <f t="shared" si="0"/>
        <v>19950</v>
      </c>
    </row>
    <row r="14" spans="1:13" ht="38.25" customHeight="1">
      <c r="A14" s="228">
        <v>11</v>
      </c>
      <c r="B14" s="216" t="s">
        <v>87</v>
      </c>
      <c r="C14" s="216">
        <v>17500</v>
      </c>
      <c r="D14" s="216">
        <v>2160</v>
      </c>
      <c r="E14" s="216">
        <v>2790</v>
      </c>
      <c r="F14" s="217">
        <f t="shared" si="0"/>
        <v>22450</v>
      </c>
    </row>
    <row r="15" spans="1:13" ht="38.25" customHeight="1" thickBot="1">
      <c r="A15" s="226"/>
      <c r="B15" s="218"/>
      <c r="C15" s="219">
        <f>SUM(C4:C14)</f>
        <v>152758</v>
      </c>
      <c r="D15" s="219">
        <f>SUM(D4:D14)</f>
        <v>14705</v>
      </c>
      <c r="E15" s="219">
        <f>SUM(E4:E14)</f>
        <v>16213</v>
      </c>
      <c r="F15" s="220">
        <f t="shared" si="0"/>
        <v>183676</v>
      </c>
    </row>
    <row r="16" spans="1:13" ht="23.25" customHeight="1"/>
    <row r="17" spans="1:1" ht="23.25" customHeight="1">
      <c r="A17" t="s">
        <v>88</v>
      </c>
    </row>
  </sheetData>
  <mergeCells count="1">
    <mergeCell ref="A1:F1"/>
  </mergeCells>
  <phoneticPr fontId="8" type="noConversion"/>
  <pageMargins left="0.7" right="0.7" top="1.5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결산</vt:lpstr>
      <vt:lpstr>미수납액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김종성</dc:creator>
  <cp:lastModifiedBy>김종성</cp:lastModifiedBy>
  <cp:lastPrinted>2017-04-10T02:01:58Z</cp:lastPrinted>
  <dcterms:created xsi:type="dcterms:W3CDTF">2017-03-23T03:22:45Z</dcterms:created>
  <dcterms:modified xsi:type="dcterms:W3CDTF">2017-04-11T03:45:22Z</dcterms:modified>
</cp:coreProperties>
</file>